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Pracownik\Desktop\2025\"/>
    </mc:Choice>
  </mc:AlternateContent>
  <xr:revisionPtr revIDLastSave="0" documentId="13_ncr:1_{1EB24D80-13DF-4317-A813-7AB0C9BE2B2B}" xr6:coauthVersionLast="36" xr6:coauthVersionMax="36" xr10:uidLastSave="{00000000-0000-0000-0000-000000000000}"/>
  <bookViews>
    <workbookView xWindow="0" yWindow="0" windowWidth="28800" windowHeight="11025" xr2:uid="{A2A46FD1-CA3F-47EA-9808-386CAEAFA6C2}"/>
  </bookViews>
  <sheets>
    <sheet name="Arkusz1" sheetId="1" r:id="rId1"/>
    <sheet name="Arkusz2" sheetId="2"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83" i="1" l="1"/>
  <c r="F31" i="2" l="1"/>
  <c r="J31" i="2"/>
  <c r="F32" i="2"/>
  <c r="J32" i="2"/>
  <c r="J33" i="2"/>
  <c r="F34" i="2"/>
  <c r="J34" i="2"/>
  <c r="F33" i="2"/>
  <c r="I32" i="2"/>
  <c r="I34" i="2"/>
  <c r="C49" i="2"/>
  <c r="D49" i="2"/>
  <c r="E49" i="2"/>
  <c r="F49" i="2"/>
  <c r="G49" i="2"/>
  <c r="H49" i="2"/>
  <c r="I49" i="2"/>
  <c r="J49" i="2"/>
  <c r="F50" i="2"/>
  <c r="H50" i="2"/>
  <c r="I50" i="2"/>
  <c r="C51" i="2"/>
  <c r="D51" i="2"/>
  <c r="E51" i="2"/>
  <c r="F51" i="2"/>
  <c r="G51" i="2"/>
  <c r="H51" i="2"/>
  <c r="I51" i="2"/>
  <c r="J51" i="2"/>
  <c r="C52" i="2"/>
  <c r="D52" i="2"/>
  <c r="E52" i="2"/>
  <c r="F52" i="2"/>
  <c r="G52" i="2"/>
  <c r="H52" i="2"/>
  <c r="I52" i="2"/>
  <c r="J52" i="2"/>
  <c r="D48" i="2"/>
  <c r="E48" i="2"/>
  <c r="F48" i="2"/>
  <c r="G48" i="2"/>
  <c r="H48" i="2"/>
  <c r="I48" i="2"/>
  <c r="J48" i="2"/>
  <c r="C48" i="2"/>
  <c r="C31" i="2"/>
  <c r="D31" i="2"/>
  <c r="G31" i="2"/>
  <c r="I31" i="2"/>
  <c r="C32" i="2"/>
  <c r="D32" i="2"/>
  <c r="G32" i="2"/>
  <c r="C33" i="2"/>
  <c r="D33" i="2"/>
  <c r="G33" i="2"/>
  <c r="I33" i="2"/>
  <c r="C34" i="2"/>
  <c r="D34" i="2"/>
  <c r="G34" i="2"/>
  <c r="E30" i="2"/>
  <c r="H30" i="2"/>
  <c r="S6" i="2" l="1"/>
  <c r="I56" i="2" s="1"/>
  <c r="R6" i="2"/>
  <c r="Q6" i="2"/>
  <c r="P6" i="2"/>
  <c r="H58" i="2" s="1"/>
  <c r="O6" i="2"/>
  <c r="G55" i="2" s="1"/>
  <c r="N6" i="2"/>
  <c r="F58" i="2" s="1"/>
  <c r="M6" i="2"/>
  <c r="L6" i="2"/>
  <c r="D55" i="2" s="1"/>
  <c r="K6" i="2"/>
  <c r="C58" i="2" s="1"/>
  <c r="J6" i="2"/>
  <c r="J40" i="2" s="1"/>
  <c r="I6" i="2"/>
  <c r="I42" i="2" s="1"/>
  <c r="H6" i="2"/>
  <c r="H54" i="2" s="1"/>
  <c r="G6" i="2"/>
  <c r="G40" i="2" s="1"/>
  <c r="F6" i="2"/>
  <c r="F38" i="2" s="1"/>
  <c r="E6" i="2"/>
  <c r="D6" i="2"/>
  <c r="D57" i="2" s="1"/>
  <c r="C6" i="2"/>
  <c r="C43" i="2" s="1"/>
  <c r="D58" i="2" l="1"/>
  <c r="D37" i="2"/>
  <c r="G57" i="2"/>
  <c r="H56" i="2"/>
  <c r="D43" i="2"/>
  <c r="E35" i="2"/>
  <c r="F82" i="1"/>
  <c r="F39" i="1"/>
  <c r="F78" i="1"/>
  <c r="J83" i="1"/>
  <c r="J64" i="1"/>
  <c r="J80" i="1"/>
  <c r="I58" i="2"/>
  <c r="I38" i="2"/>
  <c r="G47" i="1"/>
  <c r="G44" i="1"/>
  <c r="G82" i="1"/>
  <c r="G79" i="1"/>
  <c r="G46" i="1"/>
  <c r="G42" i="1"/>
  <c r="K47" i="1"/>
  <c r="K44" i="1"/>
  <c r="K79" i="1"/>
  <c r="K82" i="1"/>
  <c r="K46" i="1"/>
  <c r="K42" i="1"/>
  <c r="G64" i="1"/>
  <c r="G80" i="1"/>
  <c r="G83" i="1"/>
  <c r="K64" i="1"/>
  <c r="K83" i="1"/>
  <c r="K80" i="1"/>
  <c r="F42" i="2"/>
  <c r="E57" i="2"/>
  <c r="F54" i="2"/>
  <c r="F55" i="2"/>
  <c r="C37" i="2"/>
  <c r="F40" i="2"/>
  <c r="F56" i="2"/>
  <c r="D39" i="2"/>
  <c r="J42" i="2"/>
  <c r="J58" i="2"/>
  <c r="C41" i="2"/>
  <c r="J82" i="1"/>
  <c r="J46" i="1"/>
  <c r="J42" i="1"/>
  <c r="J79" i="1"/>
  <c r="J47" i="1"/>
  <c r="J44" i="1"/>
  <c r="I43" i="2"/>
  <c r="H79" i="1"/>
  <c r="H46" i="1"/>
  <c r="H42" i="1"/>
  <c r="H47" i="1"/>
  <c r="H44" i="1"/>
  <c r="H82" i="1"/>
  <c r="D80" i="1"/>
  <c r="D64" i="1"/>
  <c r="H80" i="1"/>
  <c r="H83" i="1"/>
  <c r="H64" i="1"/>
  <c r="I81" i="1"/>
  <c r="G81" i="1"/>
  <c r="J81" i="1"/>
  <c r="I57" i="2"/>
  <c r="J54" i="2"/>
  <c r="J38" i="2"/>
  <c r="J55" i="2"/>
  <c r="G58" i="2"/>
  <c r="C39" i="2"/>
  <c r="J43" i="2"/>
  <c r="E53" i="2"/>
  <c r="G42" i="2"/>
  <c r="I40" i="2"/>
  <c r="F57" i="2"/>
  <c r="G54" i="2"/>
  <c r="F83" i="1"/>
  <c r="F80" i="1"/>
  <c r="F64" i="1"/>
  <c r="I55" i="2"/>
  <c r="D45" i="1"/>
  <c r="D41" i="1"/>
  <c r="D78" i="1"/>
  <c r="D82" i="1"/>
  <c r="D47" i="1"/>
  <c r="D43" i="1"/>
  <c r="E78" i="1"/>
  <c r="E82" i="1"/>
  <c r="E47" i="1"/>
  <c r="E43" i="1"/>
  <c r="E45" i="1"/>
  <c r="E41" i="1"/>
  <c r="I79" i="1"/>
  <c r="I82" i="1"/>
  <c r="I40" i="1"/>
  <c r="E80" i="1"/>
  <c r="E83" i="1"/>
  <c r="E64" i="1"/>
  <c r="I80" i="1"/>
  <c r="I83" i="1"/>
  <c r="I64" i="1"/>
  <c r="H55" i="2"/>
  <c r="E58" i="2"/>
  <c r="G38" i="2"/>
  <c r="F43" i="2"/>
  <c r="C57" i="2"/>
  <c r="D53" i="2"/>
  <c r="D41" i="2"/>
  <c r="C55" i="2"/>
  <c r="H57" i="2"/>
  <c r="I54" i="2"/>
  <c r="G43" i="2"/>
  <c r="E55" i="2"/>
  <c r="J57" i="2"/>
  <c r="C53" i="2"/>
  <c r="H36" i="2"/>
  <c r="D45" i="2"/>
  <c r="E45" i="2"/>
  <c r="F45" i="2"/>
  <c r="G45" i="2"/>
  <c r="H45" i="2"/>
  <c r="I45" i="2"/>
  <c r="J45" i="2"/>
  <c r="C45" i="2"/>
  <c r="E48" i="1" l="1"/>
  <c r="L82" i="1"/>
  <c r="H48" i="1"/>
  <c r="F84" i="1"/>
  <c r="I48" i="1"/>
  <c r="L40" i="1"/>
  <c r="E84" i="1"/>
  <c r="D84" i="1"/>
  <c r="L78" i="1"/>
  <c r="L81" i="1"/>
  <c r="G48" i="1"/>
  <c r="L42" i="1"/>
  <c r="L44" i="1"/>
  <c r="L39" i="1"/>
  <c r="F48" i="1"/>
  <c r="L41" i="1"/>
  <c r="D48" i="1"/>
  <c r="L83" i="1"/>
  <c r="H84" i="1"/>
  <c r="J84" i="1"/>
  <c r="K84" i="1"/>
  <c r="L46" i="1"/>
  <c r="L80" i="1"/>
  <c r="L43" i="1"/>
  <c r="I84" i="1"/>
  <c r="L47" i="1"/>
  <c r="L45" i="1"/>
  <c r="J48" i="1"/>
  <c r="K48" i="1"/>
  <c r="G84" i="1"/>
  <c r="L79" i="1"/>
  <c r="C18" i="2"/>
  <c r="D4" i="2" l="1"/>
  <c r="E4" i="2"/>
  <c r="F4" i="2"/>
  <c r="G4" i="2"/>
  <c r="H4" i="2"/>
  <c r="I4" i="2"/>
  <c r="J4" i="2"/>
  <c r="K4" i="2"/>
  <c r="L4" i="2"/>
  <c r="M4" i="2"/>
  <c r="N4" i="2"/>
  <c r="O4" i="2"/>
  <c r="P4" i="2"/>
  <c r="Q4" i="2"/>
  <c r="R4" i="2"/>
  <c r="S4" i="2"/>
  <c r="C4" i="2"/>
  <c r="C86" i="2" l="1"/>
  <c r="C89" i="2"/>
  <c r="J86" i="2"/>
  <c r="J89" i="2"/>
  <c r="F86" i="2"/>
  <c r="F89" i="2"/>
  <c r="J85" i="2"/>
  <c r="J73" i="2"/>
  <c r="J69" i="2"/>
  <c r="J71" i="2"/>
  <c r="J88" i="2"/>
  <c r="J74" i="2"/>
  <c r="F85" i="2"/>
  <c r="F73" i="2"/>
  <c r="F69" i="2"/>
  <c r="F88" i="2"/>
  <c r="F74" i="2"/>
  <c r="F71" i="2"/>
  <c r="F87" i="2"/>
  <c r="H87" i="2"/>
  <c r="I87" i="2"/>
  <c r="G88" i="2"/>
  <c r="G85" i="2"/>
  <c r="G74" i="2"/>
  <c r="G71" i="2"/>
  <c r="G73" i="2"/>
  <c r="G69" i="2"/>
  <c r="I89" i="2"/>
  <c r="I86" i="2"/>
  <c r="E89" i="2"/>
  <c r="E86" i="2"/>
  <c r="I74" i="2"/>
  <c r="I71" i="2"/>
  <c r="I85" i="2"/>
  <c r="I73" i="2"/>
  <c r="I69" i="2"/>
  <c r="I88" i="2"/>
  <c r="E84" i="2"/>
  <c r="E88" i="2"/>
  <c r="E66" i="2"/>
  <c r="G86" i="2"/>
  <c r="G89" i="2"/>
  <c r="C84" i="2"/>
  <c r="C74" i="2"/>
  <c r="C70" i="2"/>
  <c r="C88" i="2"/>
  <c r="C72" i="2"/>
  <c r="C68" i="2"/>
  <c r="H89" i="2"/>
  <c r="H86" i="2"/>
  <c r="D89" i="2"/>
  <c r="D86" i="2"/>
  <c r="H88" i="2"/>
  <c r="H85" i="2"/>
  <c r="H67" i="2"/>
  <c r="D88" i="2"/>
  <c r="D72" i="2"/>
  <c r="D68" i="2"/>
  <c r="D84" i="2"/>
  <c r="D74" i="2"/>
  <c r="D70" i="2"/>
  <c r="G77" i="2"/>
  <c r="C77" i="2"/>
  <c r="J77" i="2"/>
  <c r="F77" i="2"/>
  <c r="I77" i="2"/>
  <c r="E77" i="2"/>
  <c r="H77" i="2"/>
  <c r="D77" i="2"/>
  <c r="S26" i="2"/>
  <c r="R26" i="2"/>
  <c r="Q26" i="2"/>
  <c r="P26" i="2"/>
  <c r="O26" i="2"/>
  <c r="N26" i="2"/>
  <c r="M26" i="2"/>
  <c r="L26" i="2"/>
  <c r="K26" i="2"/>
  <c r="J26" i="2"/>
  <c r="I26" i="2"/>
  <c r="H26" i="2"/>
  <c r="G26" i="2"/>
  <c r="F26" i="2"/>
  <c r="E26" i="2"/>
  <c r="D26" i="2"/>
  <c r="C26" i="2"/>
  <c r="S25" i="2"/>
  <c r="R25" i="2"/>
  <c r="Q25" i="2"/>
  <c r="P25" i="2"/>
  <c r="O25" i="2"/>
  <c r="N25" i="2"/>
  <c r="M25" i="2"/>
  <c r="L25" i="2"/>
  <c r="K25" i="2"/>
  <c r="J25" i="2"/>
  <c r="I25" i="2"/>
  <c r="H25" i="2"/>
  <c r="G25" i="2"/>
  <c r="F25" i="2"/>
  <c r="E25" i="2"/>
  <c r="D25" i="2"/>
  <c r="C25" i="2"/>
  <c r="S24" i="2"/>
  <c r="R24" i="2"/>
  <c r="Q24" i="2"/>
  <c r="P24" i="2"/>
  <c r="O24" i="2"/>
  <c r="N24" i="2"/>
  <c r="M24" i="2"/>
  <c r="L24" i="2"/>
  <c r="K24" i="2"/>
  <c r="J24" i="2"/>
  <c r="I24" i="2"/>
  <c r="H24" i="2"/>
  <c r="G24" i="2"/>
  <c r="F24" i="2"/>
  <c r="E24" i="2"/>
  <c r="D24" i="2"/>
  <c r="C24" i="2"/>
  <c r="S23" i="2"/>
  <c r="R23" i="2"/>
  <c r="Q23" i="2"/>
  <c r="P23" i="2"/>
  <c r="O23" i="2"/>
  <c r="N23" i="2"/>
  <c r="M23" i="2"/>
  <c r="L23" i="2"/>
  <c r="K23" i="2"/>
  <c r="J23" i="2"/>
  <c r="I23" i="2"/>
  <c r="H23" i="2"/>
  <c r="G23" i="2"/>
  <c r="F23" i="2"/>
  <c r="E23" i="2"/>
  <c r="D23" i="2"/>
  <c r="C23" i="2"/>
  <c r="S22" i="2"/>
  <c r="R22" i="2"/>
  <c r="Q22" i="2"/>
  <c r="P22" i="2"/>
  <c r="O22" i="2"/>
  <c r="N22" i="2"/>
  <c r="M22" i="2"/>
  <c r="L22" i="2"/>
  <c r="K22" i="2"/>
  <c r="J22" i="2"/>
  <c r="I22" i="2"/>
  <c r="H22" i="2"/>
  <c r="G22" i="2"/>
  <c r="F22" i="2"/>
  <c r="E22" i="2"/>
  <c r="D22" i="2"/>
  <c r="C22" i="2"/>
  <c r="S21" i="2"/>
  <c r="R21" i="2"/>
  <c r="Q21" i="2"/>
  <c r="P21" i="2"/>
  <c r="O21" i="2"/>
  <c r="N21" i="2"/>
  <c r="M21" i="2"/>
  <c r="L21" i="2"/>
  <c r="K21" i="2"/>
  <c r="J21" i="2"/>
  <c r="I21" i="2"/>
  <c r="H21" i="2"/>
  <c r="G21" i="2"/>
  <c r="F21" i="2"/>
  <c r="E21" i="2"/>
  <c r="D21" i="2"/>
  <c r="C21" i="2"/>
  <c r="S20" i="2"/>
  <c r="R20" i="2"/>
  <c r="Q20" i="2"/>
  <c r="P20" i="2"/>
  <c r="O20" i="2"/>
  <c r="N20" i="2"/>
  <c r="M20" i="2"/>
  <c r="L20" i="2"/>
  <c r="K20" i="2"/>
  <c r="J20" i="2"/>
  <c r="I20" i="2"/>
  <c r="H20" i="2"/>
  <c r="G20" i="2"/>
  <c r="F20" i="2"/>
  <c r="E20" i="2"/>
  <c r="D20" i="2"/>
  <c r="C20" i="2"/>
  <c r="S19" i="2"/>
  <c r="R19" i="2"/>
  <c r="Q19" i="2"/>
  <c r="P19" i="2"/>
  <c r="O19" i="2"/>
  <c r="N19" i="2"/>
  <c r="M19" i="2"/>
  <c r="L19" i="2"/>
  <c r="K19" i="2"/>
  <c r="J19" i="2"/>
  <c r="I19" i="2"/>
  <c r="H19" i="2"/>
  <c r="G19" i="2"/>
  <c r="F19" i="2"/>
  <c r="E19" i="2"/>
  <c r="D19" i="2"/>
  <c r="C19" i="2"/>
  <c r="S18" i="2"/>
  <c r="R18" i="2"/>
  <c r="Q18" i="2"/>
  <c r="P18" i="2"/>
  <c r="O18" i="2"/>
  <c r="N18" i="2"/>
  <c r="M18" i="2"/>
  <c r="L18" i="2"/>
  <c r="K18" i="2"/>
  <c r="J18" i="2"/>
  <c r="I18" i="2"/>
  <c r="H18" i="2"/>
  <c r="G18" i="2"/>
  <c r="F18" i="2"/>
  <c r="E18" i="2"/>
  <c r="D18" i="2"/>
  <c r="D46" i="2" l="1"/>
  <c r="E46" i="2"/>
  <c r="F46" i="2"/>
  <c r="J46" i="2"/>
  <c r="C46" i="2"/>
  <c r="G46" i="2"/>
  <c r="H46" i="2"/>
  <c r="I46" i="2"/>
  <c r="L64" i="1" l="1"/>
  <c r="I66" i="1" s="1"/>
  <c r="L84" i="1" l="1"/>
  <c r="L48" i="1"/>
  <c r="I50" i="1" s="1"/>
  <c r="G95" i="1" l="1"/>
</calcChain>
</file>

<file path=xl/sharedStrings.xml><?xml version="1.0" encoding="utf-8"?>
<sst xmlns="http://schemas.openxmlformats.org/spreadsheetml/2006/main" count="241" uniqueCount="178">
  <si>
    <t>Załącznik nr 2</t>
  </si>
  <si>
    <t>Nazwa szkoły składającej (zespołu szkół składającego) informację</t>
  </si>
  <si>
    <t>Nazwa jednostki samorządu terytorialnego</t>
  </si>
  <si>
    <t>Adres</t>
  </si>
  <si>
    <t>Kod TERYT</t>
  </si>
  <si>
    <t>REGON</t>
  </si>
  <si>
    <t>informacja składana po raz pierwszy</t>
  </si>
  <si>
    <t>(należy wybrać właściwy wiersz z listy rozwijanej)</t>
  </si>
  <si>
    <t>*</t>
  </si>
  <si>
    <t>Dla każdego rodzaju niepełnosprawności należy wypełnić osobny formularz.</t>
  </si>
  <si>
    <t>I. Dotacja celowa na wyposażenie szkoły w podręczniki lub materiały edukacyjne, dostosowane do potrzeb edukacyjnych i możliwości psychofizycznych uczniów niepełnosprawnych posiadających orzeczenie o potrzebie kształcenia specjalnego</t>
  </si>
  <si>
    <t>Poz.</t>
  </si>
  <si>
    <t>Szkoła podstawowa</t>
  </si>
  <si>
    <t>Razem</t>
  </si>
  <si>
    <t>klasa I</t>
  </si>
  <si>
    <t>klasa II</t>
  </si>
  <si>
    <t>klasa III</t>
  </si>
  <si>
    <t>klasa IV</t>
  </si>
  <si>
    <t>klasa V</t>
  </si>
  <si>
    <t>klasa VI</t>
  </si>
  <si>
    <t>klasa VII</t>
  </si>
  <si>
    <t>klasa VIII</t>
  </si>
  <si>
    <t>7</t>
  </si>
  <si>
    <t>9</t>
  </si>
  <si>
    <t>11</t>
  </si>
  <si>
    <t xml:space="preserve">Łączna kwota dotacji celowej na wyposażenie szkoły w podręczniki lub materiały edukacyjne, dostosowane do potrzeb edukacyjnych i możliwości 
psychofizycznych uczniów niepełnosprawnych posiadających orzeczenie o potrzebie kształcenia specjalnego (poz. 15, kol. 11) wynosi </t>
  </si>
  <si>
    <t>II. Dotacja celowa na wyposażenie szkoły w materiały ćwiczeniowe dostosowane do potrzeb edukacyjnych i możliwości psychofizycznych uczniów niepełnosprawnych posiadających orzeczenie o potrzebie kształcenia specjalnego</t>
  </si>
  <si>
    <t xml:space="preserve">Łączna kwota dotacji celowej na wyposażenie szkoły w materiały ćwiczeniowe dostosowane do potrzeb edukacyjnych i możliwości 
psychofizycznych uczniów niepełnosprawnych posiadających orzeczenie o potrzebie kształcenia specjalnego (poz. 2, kol. 11) wynosi </t>
  </si>
  <si>
    <t xml:space="preserve">IV. Kwota dotacji celowej na wyposażenie szkoły (zespołu szkół) w podręczniki, materiały edukacyjne lub materiały ćwiczeniowe, dostosowane do potrzeb edukacyjnych i możliwości psychofizycznych uczniów niepełnosprawnych posiadających orzeczenie o potrzebie kształcenia specjalnego uwzględniająca kwoty refundacji </t>
  </si>
  <si>
    <t>, z tego:</t>
  </si>
  <si>
    <t>- wydatki bieżące</t>
  </si>
  <si>
    <t>- wydatki majątkowe</t>
  </si>
  <si>
    <t>data sporządzenia</t>
  </si>
  <si>
    <t>….......................................................................</t>
  </si>
  <si>
    <t>pieczęć i podpis dyrektora szkoły**</t>
  </si>
  <si>
    <t>Szkoła artystyczna realizująca kształcenie ogólne w zakresie szkoły podstawowej</t>
  </si>
  <si>
    <t>aktualizacja informacji</t>
  </si>
  <si>
    <t>klasa  VIII</t>
  </si>
  <si>
    <t>j. obcy zaawansowany</t>
  </si>
  <si>
    <t>podr</t>
  </si>
  <si>
    <t>ćw</t>
  </si>
  <si>
    <t>ref</t>
  </si>
  <si>
    <t>WSKAŹNIKI</t>
  </si>
  <si>
    <t>lekki</t>
  </si>
  <si>
    <t>umiarkowany</t>
  </si>
  <si>
    <t>niesłyszący</t>
  </si>
  <si>
    <t>słabosłyszący</t>
  </si>
  <si>
    <t>autyzm</t>
  </si>
  <si>
    <t>słabowidzący 1</t>
  </si>
  <si>
    <t>słabowidzący 2</t>
  </si>
  <si>
    <t>niewidomi 1</t>
  </si>
  <si>
    <t>niewidomi 2</t>
  </si>
  <si>
    <t>KWOTY</t>
  </si>
  <si>
    <t>Ilekroć w wyszczególnieniu jest mowa o:
1) szkole podstawowej – należy przez to rozumieć także szkołę artystyczną realizującą kształcenie ogólne w zakresie szkoły podstawowej prowadzoną przez jednostkę samorządu terytorialnego;
2) wskaźniku – należy przez to rozumieć wskaźniki określone w przepisach wydanych na podstawie art. 61 ustawy.</t>
  </si>
  <si>
    <t>W przypadku gdy dla uczniów z danym rodzajem niepełnosprawności szkoła podstawowa lub szkoła artystyczna realizująca kształcenie ogólne w zakresie szkoły podstawowej planują zakupić dodatkowe podręczniki lub materiały edukacyjne ze środków dotacji celowej na oddział danej klasy, należy w poz. 1 i 3 prognozowaną liczbę uczniów zwiększyć o liczbę uczniów równą liczbie tych oddziałów, zgodnie z art. 56 ust. 2 ustawy, z tym że w przypadku oddziału obejmującego uczniów pełnosprawnych lub uczniów z różnymi rodzajami niepełnosprawności przyjmuje się, że dodatkowe podręczniki lub materiały edukacyjne na dany oddział są przeznaczone dla jednego ucznia pełnosprawnego albo jednego ucznia z danym rodzajem niepełnosprawności.</t>
  </si>
  <si>
    <t>$G$77</t>
  </si>
  <si>
    <t>$H$77</t>
  </si>
  <si>
    <t>$J$77</t>
  </si>
  <si>
    <t>$K$77</t>
  </si>
  <si>
    <t>$D$77</t>
  </si>
  <si>
    <t>$E$77</t>
  </si>
  <si>
    <t>$F$77</t>
  </si>
  <si>
    <t>$I$77</t>
  </si>
  <si>
    <r>
      <t>Wyszczególnienie</t>
    </r>
    <r>
      <rPr>
        <vertAlign val="superscript"/>
        <sz val="11"/>
        <color theme="1"/>
        <rFont val="Times New Roman"/>
        <family val="1"/>
        <charset val="238"/>
      </rPr>
      <t>[1]</t>
    </r>
  </si>
  <si>
    <t>[1]</t>
  </si>
  <si>
    <t>[3]</t>
  </si>
  <si>
    <t>[4]</t>
  </si>
  <si>
    <t>[5]</t>
  </si>
  <si>
    <t>[6]</t>
  </si>
  <si>
    <t>Środki niezbędne na wyposażenie szkoły podstawowej w materiały ćwiczeniowe dla liczby uczniów wskazanej w poz. 1 (kwota nie może być wyższa od iloczynu liczby uczniów wskazanej odpowiednio w:
- poz. 1, kol. 3-5 oraz kwoty 54,45 zł na ucznia i wskaźnika,
- poz. 1, kol. 6–10 oraz kwoty 27,23 zł na ucznia i wskaźnika)</t>
  </si>
  <si>
    <t>Środki niezbędne na wyposażenie szkoły podstawowej w materiały ćwiczeniowe dostosowane do potrzeb edukacyjnych i możliwości psychofizycznych uczniów niepełnosprawnych dla liczby uczniów wskazanej w poz. 5 (kwota nie może być wyższa od iloczynu liczby uczniów wskazanej odpowiednio w:
- poz. 5, kol. 3–5 oraz kwoty 54,45 zł na ucznia i wskaźnika,
- poz. 5, kol. 6–10 oraz kwoty 27,23 zł na ucznia i wskaźnika)</t>
  </si>
  <si>
    <t>Należy podać liczbę uczniów, którym szkoła podstawowa oraz szkoła artystyczna realizująca kształcenie ogólne w zakresie szkoły podstawowej zapewniły podręczniki lub materiały edukacyjne, dostosowane do potrzeb edukacyjnych i możliwości psychofizycznych uczniów niepełnosprawnych w wyniku dostarczenia do szkoły w ciągu roku szkolnego orzeczenia o potrzebie kształcenia specjalnego, a środki z przekazanej dotacji celowej nie pokryły kosztu zakupu tych podręczników lub materiałów edukacyjnych, lub w wyniku braku możliwości uzyskania tych podręczników lub materiałów edukacyjnych z innej szkoły w drodze przekazania zgodnie z art. 57 ust. 6 ustawy.</t>
  </si>
  <si>
    <t>Należy podać liczbę uczniów, którym szkoła podstawowa oraz szkoła artystyczna realizująca kształcenie ogólne w zakresie szkoły podstawowej zapewniły materiały ćwiczeniowe dostosowane do potrzeb edukacyjnych i możliwości psychofizycznych uczniów niepełnosprawnych w wyniku dostarczenia do szkoły w ciągu roku szkolnego orzeczenia o potrzebie kształcenia specjalnego, a środki z przekazanej dotacji celowej nie pokryły kosztu zakupu tych materiałów ćwiczeniowych, lub w wyniku braku możliwości uzyskania tych materiałów ćwiczeniowych z innej szkoły w drodze przekazania zgodnie z art. 57 ust. 6 ustawy.</t>
  </si>
  <si>
    <t xml:space="preserve">Suma kwot wskazanych w pkt I (poz. 15, kol. 11), pkt II (poz. 2, kol. 11) i pkt III (poz. 12, kol. 11) wynosi </t>
  </si>
  <si>
    <t>**W przypadku informacji przekazywanej w postaci:
1) elektronicznej opatrzonej kwalifikowanym podpisem elektronicznym, podpisem osobistym lub podpisem zaufanym umieszcza się ten podpis;
2) papierowej i elektronicznej w:
    a) informacji w postaci papierowej umieszcza się pieczęć i podpis dyrektora szkoły,
    b) informacji w postaci elektronicznej nie umieszcza się pieczęci i podpisu dyrektora szkoły.</t>
  </si>
  <si>
    <t>[7]</t>
  </si>
  <si>
    <t>[8]</t>
  </si>
  <si>
    <t>[9]</t>
  </si>
  <si>
    <t>[10]</t>
  </si>
  <si>
    <t>[11]</t>
  </si>
  <si>
    <t>Kwota bazowa</t>
  </si>
  <si>
    <t>Kwota * wskaźnik</t>
  </si>
  <si>
    <t>$D$35</t>
  </si>
  <si>
    <t>$G$35</t>
  </si>
  <si>
    <t>$J$35</t>
  </si>
  <si>
    <t>$D$36</t>
  </si>
  <si>
    <t>$G$36</t>
  </si>
  <si>
    <t>$J$36</t>
  </si>
  <si>
    <t>$D$37</t>
  </si>
  <si>
    <t>$G$37</t>
  </si>
  <si>
    <t>$J$37</t>
  </si>
  <si>
    <t>$D$38</t>
  </si>
  <si>
    <t>$G$38</t>
  </si>
  <si>
    <t>$J$38</t>
  </si>
  <si>
    <t>$D$63</t>
  </si>
  <si>
    <t>$E$63</t>
  </si>
  <si>
    <t>$F$63</t>
  </si>
  <si>
    <t>$G$63</t>
  </si>
  <si>
    <t>$H$63</t>
  </si>
  <si>
    <t>$I$63</t>
  </si>
  <si>
    <t>$J$63</t>
  </si>
  <si>
    <t>$K$63</t>
  </si>
  <si>
    <t>$D$73</t>
  </si>
  <si>
    <t>$E$73</t>
  </si>
  <si>
    <t>$F$73</t>
  </si>
  <si>
    <t>$G$73</t>
  </si>
  <si>
    <t>$H$73</t>
  </si>
  <si>
    <t>$I$73</t>
  </si>
  <si>
    <t>$J$73</t>
  </si>
  <si>
    <t>$K$73</t>
  </si>
  <si>
    <t>$D$74</t>
  </si>
  <si>
    <t>$E$74</t>
  </si>
  <si>
    <t>$F$74</t>
  </si>
  <si>
    <t>$G$74</t>
  </si>
  <si>
    <t>$H$74</t>
  </si>
  <si>
    <t>$I$74</t>
  </si>
  <si>
    <t>$J$74</t>
  </si>
  <si>
    <t>$K$74</t>
  </si>
  <si>
    <t>$I$75</t>
  </si>
  <si>
    <t>$D$76</t>
  </si>
  <si>
    <t>$E$76</t>
  </si>
  <si>
    <t>$F$76</t>
  </si>
  <si>
    <t>$G$76</t>
  </si>
  <si>
    <t>$H$76</t>
  </si>
  <si>
    <t>$I$76</t>
  </si>
  <si>
    <t>$J$76</t>
  </si>
  <si>
    <t>$K$76</t>
  </si>
  <si>
    <t>Informacje niezbędne dla ustalenia wysokości dotacji celowej na wyposażenie szkoły w podręczniki, materiały edukacyjne lub materiały ćwiczeniowe, dostosowane do potrzeb edukacyjnych i możliwości psychofizycznych uczniów niepełnosprawnych posiadających orzeczenie o potrzebie kształcenia specjalnego w 2025 r.*</t>
  </si>
  <si>
    <t>III. Dotacja celowa na refundację kosztów poniesionych w roku szkolnym 2024/2025 na zapewnienie podręczników, materiałów edukacyjnych lub materiałów ćwiczeniowych, dostosowanych do potrzeb edukacyjnych 
i możliwości psychofizycznych uczniów niepełnosprawnych posiadających orzeczenie o potrzebie kształcenia specjalnego</t>
  </si>
  <si>
    <r>
      <t>Prognozowana liczba uczniów danych klas w roku szkolnym 2025/2026</t>
    </r>
    <r>
      <rPr>
        <vertAlign val="superscript"/>
        <sz val="10"/>
        <color theme="1"/>
        <rFont val="Times New Roman"/>
        <family val="1"/>
        <charset val="238"/>
      </rPr>
      <t>[3]</t>
    </r>
  </si>
  <si>
    <r>
      <t>Prognozowany wzrost liczby uczniów klas I, II, IV, V, VII i VIII w roku szkolnym 2025/2026 w stosunku do odpowiednio: 
- liczby uczniów klasy I szkoły podstawowej, którym w roku szkolnym 2023/2024 i 2024/2025 szkoła ta zapewniła podręczniki do zajęć z zakresu edukacji: polonistycznej, matematycznej, przyrodniczej i społecznej, podręczniki do zajęć z zakresu danego języka obcego nowożytnego lub materiały edukacyjne,
- liczby uczniów klasy II szkoły podstawowej, którym w roku szkolnym 2024/2025 szkoła ta zapewniła podręczniki do zajęć z zakresu edukacji: polonistycznej, matematycznej, przyrodniczej i społecznej, podręczniki do zajęć z zakresu danego języka obcego nowożytnego lub materiały edukacyjne,
- liczby uczniów klas IV i VII szkoły podstawowej, którym w roku szkolnym 2023/2024 i 2024/2025 szkoła ta zapewniła podręczniki lub materiały edukacyjne,
- liczby uczniów klas V i VIII szkoły podstawowej, którym w roku szkolnym 2024/2025 szkoła ta zapewniła podręczniki lub materiały edukacyjne</t>
    </r>
    <r>
      <rPr>
        <vertAlign val="superscript"/>
        <sz val="10"/>
        <color rgb="FF000000"/>
        <rFont val="Times New Roman"/>
        <family val="1"/>
        <charset val="238"/>
      </rPr>
      <t>[4]</t>
    </r>
  </si>
  <si>
    <r>
      <t>Prognozowana liczba uczniów danych klas w roku szkolnym 2025/2026</t>
    </r>
    <r>
      <rPr>
        <vertAlign val="superscript"/>
        <sz val="10"/>
        <color theme="1"/>
        <rFont val="Times New Roman"/>
        <family val="1"/>
        <charset val="238"/>
      </rPr>
      <t>[3], [5]</t>
    </r>
  </si>
  <si>
    <r>
      <t>Liczba uczniów danych klas w roku szkolnym 2025/2026, dla których istnieje konieczność zapewnienia przez szkołę podstawową:
- podręczników do zajęć z zakresu edukacji: polonistycznej, matematycznej, przyrodniczej i społecznej, podręczników do zajęć z zakresu danego języka obcego nowożytnego lub materiałów edukacyjnych, w przypadku uczniów klas I i II,
- podręczników lub materiałów edukacyjnych, w przypadku uczniów klas IV, V, VII i VIII</t>
    </r>
    <r>
      <rPr>
        <vertAlign val="superscript"/>
        <sz val="10"/>
        <color rgb="FF000000"/>
        <rFont val="Times New Roman"/>
        <family val="1"/>
        <charset val="238"/>
      </rPr>
      <t>[6]</t>
    </r>
  </si>
  <si>
    <t>Liczba uczniów klas I, II, IV, V, VII i VIII szkoły podstawowej, dla których istnieje konieczność zapewnienia podręczników lub materiałów edukacyjnych, dostosowanych do potrzeb edukacyjnych i możliwości psychofizycznych uczniów niepełnosprawnych w związku z przekazaniem takich podręczników lub materiałów edukacyjnych wcześniej innej szkole</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</si>
  <si>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1 (kwota nie może być wyższa od iloczynu liczby uczniów wskazanej w poz. 1, kol. 5 oraz kwoty 98,01 zł na ucznia i wskaźnika)</t>
  </si>
  <si>
    <t>Środki niezbędne na wyposażenie szkoły podstawowej w podręczniki lub materiały edukacyjne dla liczby uczniów wskazanej w poz. 1 (kwota nie może być wyższa od iloczynu liczby uczniów wskazanej w poz. 1, kol. 8 oraz kwoty 235,62 zł na ucznia i wskaźnika)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</si>
  <si>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2 (kwota nie może być wyższa od iloczynu liczby uczniów wskazanej odpowiednio w poz. 2, kol. 3 i 4 oraz kwoty 98,01 zł na ucznia i wskaźnika)</t>
  </si>
  <si>
    <t>Środki niezbędne na wyposażenie szkoły podstawowej w podręczniki lub materiały edukacyjne dla liczby uczniów wskazanej w poz. 2 (kwota nie może być wyższa od iloczynu liczby uczniów wskazanej odpowiednio w:
- poz. 2, kol. 6 oraz kwoty 183,15 zł na ucznia i wskaźnika,
- poz. 2, kol. 7 oraz kwoty 235,62 zł na ucznia i wskaźnika,
- poz. 2, kol. 9 i 10 oraz kwoty 326,70 zł na ucznia i wskaźnika)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</si>
  <si>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3 (kwota nie może być wyższa od iloczynu liczby uczniów wskazanej odpowiednio w poz. 3, kol. 3 i 4 oraz kwoty 98,01 zł na ucznia i wskaźnika)</t>
  </si>
  <si>
    <t>Środki niezbędne na wyposażenie szkoły podstawowej w podręczniki lub materiały edukacyjne dla liczby uczniów wskazanej w poz. 3 (kwota nie może być wyższa od iloczynu liczby uczniów wskazanej odpowiednio w:
- poz. 3, kol. 6 oraz kwoty 183,15 zł na ucznia i wskaźnika,
- poz. 3, kol. 7 oraz kwoty 235,62 zł na ucznia i wskaźnika,
- poz. 3, kol. 9 i 10 oraz kwoty 326,70 zł na ucznia i wskaźnika)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</si>
  <si>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4 (kwota nie może być wyższa od iloczynu liczby uczniów wskazanej odpowiednio w poz. 4, kol. 3 i 4 oraz kwoty 98,01 zł na ucznia i wskaźnika)</t>
  </si>
  <si>
    <t>Środki niezbędne na wyposażenie szkoły podstawowej w podręczniki lub materiały edukacyjne dla liczby uczniów wskazanej w poz. 4 (kwota nie może być wyższa od iloczynu liczby uczniów wskazanej odpowiednio w:
- poz. 4, kol. 6 oraz kwoty 183,15 zł na ucznia i wskaźnika,
- poz. 4, kol. 7 oraz kwoty 235,62 zł na ucznia i wskaźnika,
- poz. 4, kol. 9 i 10 oraz kwoty 326,70 zł na ucznia i wskaźnika)</t>
  </si>
  <si>
    <t>Środki niezbędne na wyposażenie szkoły podstawowej w podręczniki lub materiały edukacyjne, dostosowane do potrzeb edukacyjnych i możliwości psychofizycznych uczniów niepełnosprawnych dla liczby uczniów wskazanej w poz. 5 (kwota nie może być wyższa od iloczynu liczby uczniów wskazanej odpowiednio w:
- poz. 5, kol. 3 i 4 oraz kwoty 98,01 zł na ucznia i wskaźnika,
- poz. 5, kol. 6 oraz kwoty 183,15 zł na ucznia i wskaźnika,
- poz. 5, kol. 7 oraz kwoty 235,62 zł na ucznia i wskaźnika,
- poz. 5, kol. 9 i 10 oraz kwoty 326,70 zł na ucznia i wskaźnika)</t>
  </si>
  <si>
    <r>
      <t>Środki niezbędne na wyposażenie szkoły podstawowej w podręczniki lub materiały edukacyjne (suma kwot wskazanych w poz. 6</t>
    </r>
    <r>
      <rPr>
        <sz val="9"/>
        <color rgb="FF000000"/>
        <rFont val="Symbol"/>
        <family val="1"/>
        <charset val="2"/>
      </rPr>
      <t>-</t>
    </r>
    <r>
      <rPr>
        <sz val="9"/>
        <color rgb="FF000000"/>
        <rFont val="Times New Roman"/>
        <family val="1"/>
        <charset val="238"/>
      </rPr>
      <t>14)</t>
    </r>
  </si>
  <si>
    <t>Prognozowana liczba uczniów danych klas w roku szkolnym 2025/2026</t>
  </si>
  <si>
    <t>Należy wypełnić poz. 2 w przypadku, gdy w roku szkolnym 2025/2026 liczba uczniów:
1) klas I, IV i VII szkoły podstawowej oraz klas szkoły artystycznej realizującej kształcenie ogólne w zakresie klas I, IV i VII szkoły podstawowej ulegnie zwiększeniu w stosunku do liczby uczniów tych klas w roku szkolnym 2023/2024 i 2024/2025 lub
2) klas II, V i VIII szkoły podstawowej oraz klas szkoły artystycznej realizującej kształcenie ogólne w zakresie klas II, V i VIII szkoły podstawowej ulegnie zwiększeniu w stosunku do liczby uczniów tych klas w roku szkolnym 2024/2025.</t>
  </si>
  <si>
    <t>Należy wypełnić poz. 3 w przypadku, gdy w roku szkolnym:
1) 2023/2024 nie funkcjonowały klasy I, IV i VII szkoły podstawowej oraz klasy szkoły artystycznej realizującej kształcenie ogólne w zakresie klas I, IV i VII szkoły podstawowej lub nie uczęszczali do tych klas uczniowie lub
2) 2024/2025 nie funkcjonowały klasy I, II, IV, V, VII i VIII szkoły podstawowej oraz klasy szkoły artystycznej realizującej kształcenie ogólne w zakresie klas I, II, IV, V, VII i VIII szkoły podstawowej lub nie uczęszczali do tych klas uczniowie.</t>
  </si>
  <si>
    <t>Należy wypełnić poz. 4 w przypadku, gdy liczba uczniów danych klas w roku szkolnym 2025/2026 nie ulegnie zwiększeniu w stosunku do liczby uczniów danych klas w roku szkolnym 2023/2024 lub 2024/2025, a istnieje konieczność zakupu podręczników lub materiałów edukacyjnych z powodu niedokonania takiego zakupu ze środków ostatniej dotacji celowej na wszystkich uczniów tej klasy udzielonej odpowiednio w 2023 r. lub 2024 r.</t>
  </si>
  <si>
    <t>Należy wypełnić poz. 1 w przypadku, gdy w roku szkolnym 2024/2025 szkoła podstawowa oraz szkoła artystyczna realizująca kształcenie ogólne w zakresie szkoły podstawowej zapewniły uczniom podręczniki lub materiały edukacyjne podlegające refundacji z dotacji celowej w 2025 r.</t>
  </si>
  <si>
    <t>Należy wypełnić poz. 2 w przypadku, gdy w roku szkolnym 2024/2025 szkoła podstawowa oraz szkoła artystyczna realizująca kształcenie ogólne w zakresie szkoły podstawowej zapewniły uczniom materiały ćwiczeniowe podlegające refundacji z dotacji celowej w 2025 r.</t>
  </si>
  <si>
    <t>W poz. 3, kol. 9 należy podać liczbę uczniów równą liczbie podręczników do danego języka obcego nowożytnego lub materiałów edukacyjnych do danego języka obcego nowożytnego zakupionych ze względu na zdiagnozowany stopień zaawansowania znajomości danego języka obcego nowożytnego, z tym że jeżeli dla danego ucznia zakupiono podręczniki lub materiały edukacyjne do dwóch języków obcych nowożytnych – należy podać podwójną liczbę tych uczniów.</t>
  </si>
  <si>
    <r>
      <t>Wzrost liczby uczniów danych klas w ciągu roku szkolnego 2024/2025 w stosunku do liczby uczniów tych klas, którym w 2024 r. szkoła podstawowa ze środków dotacji celowej zapewniła:
- podręczniki do zajęć z zakresu edukacji: polonistycznej, matematycznej, przyrodniczej i społecznej, podręczniki do zajęć z zakresu danego języka obcego nowożytnego lub materiały edukacyjne, w przypadku uczniów klas I–III,
- podręczniki lub materiały edukacyjne, w przypadku uczniów klas IV–VIII</t>
    </r>
    <r>
      <rPr>
        <vertAlign val="superscript"/>
        <sz val="10"/>
        <color rgb="FF000000"/>
        <rFont val="Times New Roman"/>
        <family val="1"/>
        <charset val="238"/>
      </rPr>
      <t>[7]</t>
    </r>
  </si>
  <si>
    <r>
      <t>Wzrost liczby uczniów danych klas w ciągu roku szkolnego 2024/2025 w stosunku do liczby uczniów tych klas, którym w 2024 r. szkoła podstawowa ze środków dotacji celowej zapewniła materiały ćwiczeniowe</t>
    </r>
    <r>
      <rPr>
        <vertAlign val="superscript"/>
        <sz val="10"/>
        <color theme="1"/>
        <rFont val="Times New Roman"/>
        <family val="1"/>
        <charset val="238"/>
      </rPr>
      <t>[8]</t>
    </r>
  </si>
  <si>
    <r>
      <t>Liczba uczniów danych klas w roku szkolnym 2024/2025, którym szkoła podstawowa ze środków dotacji celowej zapewniła podręczniki do danego języka obcego nowożytnego lub materiały edukacyjne do danego języka obcego nowożytnego ze względu na zdiagnozowany stopień zaawansowania znajomości danego języka obcego nowożytnego</t>
    </r>
    <r>
      <rPr>
        <vertAlign val="superscript"/>
        <sz val="10"/>
        <color theme="1"/>
        <rFont val="Times New Roman"/>
        <family val="1"/>
        <charset val="238"/>
      </rPr>
      <t>[9]</t>
    </r>
  </si>
  <si>
    <r>
      <t>Liczba uczniów danych klas, którym szkoła podstawowa w roku szkolnym 2024/2025 ze środków dotacji celowej zapewniła podręczniki lub materiały edukacyjne, dostosowane do potrzeb edukacyjnych i możliwości psychofizycznych uczniów niepełnosprawnych</t>
    </r>
    <r>
      <rPr>
        <vertAlign val="superscript"/>
        <sz val="10"/>
        <color theme="1"/>
        <rFont val="Times New Roman"/>
        <family val="1"/>
        <charset val="238"/>
      </rPr>
      <t>[10]</t>
    </r>
  </si>
  <si>
    <r>
      <t>Liczba uczniów danych klas, którym szkoła podstawowa w roku szkolnym 2024/2025 ze środków dotacji celowej zapewniła materiały ćwiczeniowe dostosowane do potrzeb edukacyjnych i możliwości psychofizycznych uczniów niepełnosprawnych</t>
    </r>
    <r>
      <rPr>
        <vertAlign val="superscript"/>
        <sz val="10"/>
        <color theme="1"/>
        <rFont val="Times New Roman"/>
        <family val="1"/>
        <charset val="238"/>
      </rPr>
      <t>[11]</t>
    </r>
  </si>
  <si>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1 (kwota nie może być wyższa od iloczynu liczby uczniów wskazanej odpowiednio w poz. 1, kol. 3–5 oraz kwoty 98,01 zł na ucznia i wskaźnika)</t>
  </si>
  <si>
    <t>Środki niezbędne na wyposażenie szkoły podstawowej w podręczniki lub materiały edukacyjne dla liczby uczniów wskazanej w poz. 1 (kwota nie może być wyższa od iloczynu liczby uczniów wskazanej odpowiednio w:
- poz. 1, kol. 6 oraz kwoty 183,15 zł na ucznia i wskaźnika,
- poz. 1, kol. 7 i 8 oraz kwoty 235,62 zł na ucznia i wskaźnika,
- poz. 1, kol. 9 i 10 oraz kwoty 326,70 zł na ucznia i wskaźnika)</t>
  </si>
  <si>
    <t>Środki niezbędne na wyposażenie szkoły podstawowej w materiały ćwiczeniowe dla liczby uczniów wskazanej w poz. 2 (kwota nie może być wyższa od iloczynu liczby uczniów wskazanej odpowiednio w:
- poz. 2, kol. 3–5 oraz kwoty 54,45 zł na ucznia i wskaźnika,
- poz. 2, kol. 6–10 oraz kwoty 27,23 zł na ucznia i wskaźnika)</t>
  </si>
  <si>
    <t>Środki niezbędne na wyposażenie szkoły podstawowej w podręczniki do danego języka obcego nowożytnego lub materiały edukacyjne do danego języka obcego nowożytnego ze względu na zdiagnozowany stopień zaawansowania znajomości danego języka obcego nowożytnego dla liczby uczniów wskazanej w poz. 3 (kwota nie może być wyższa od iloczynu liczby uczniów wskazanej odpowiednio w poz. 3, kol. 6, 8 i 9 oraz kwoty 24,75 zł na ucznia i wskaźnika)</t>
  </si>
  <si>
    <t>Środki niezbędne na wyposażenie szkoły podstawowej w podręczniki lub materiały edukacyjne, dostosowane do potrzeb edukacyjnych i możliwości psychofizycznych uczniów niepełnosprawnych dla liczby uczniów wskazanej w poz. 4 (kwota nie może być wyższa od iloczynu liczby uczniów wskazanej odpowiednio w:
- poz. 4, kol. 3–5 oraz kwoty 98,01 zł na ucznia i wskaźnika,
- poz. 4, kol. 6 oraz kwoty 183,15 zł na ucznia i wskaźnika,
- poz. 4, kol. 7 i 8 oraz kwoty 235,62 zł na ucznia i wskaźnika,
- poz. 4, kol. 9 i 10 oraz kwoty 326,70 zł na ucznia i wskaźnika)</t>
  </si>
  <si>
    <r>
      <t>Środki podlegające refundacji (suma kwot wskazanych w poz. 6</t>
    </r>
    <r>
      <rPr>
        <sz val="9"/>
        <color rgb="FF000000"/>
        <rFont val="Symbol"/>
        <family val="1"/>
        <charset val="2"/>
      </rPr>
      <t>-</t>
    </r>
    <r>
      <rPr>
        <sz val="9"/>
        <color rgb="FF000000"/>
        <rFont val="Times New Roman"/>
        <family val="1"/>
        <charset val="238"/>
      </rPr>
      <t>11)</t>
    </r>
  </si>
  <si>
    <t>$F$34</t>
  </si>
  <si>
    <t>$I$34</t>
  </si>
  <si>
    <t>$E$35</t>
  </si>
  <si>
    <t>$H$35</t>
  </si>
  <si>
    <t>$K$35</t>
  </si>
  <si>
    <t>$E$36</t>
  </si>
  <si>
    <t>$H$36</t>
  </si>
  <si>
    <t>$K$36</t>
  </si>
  <si>
    <t>$E$37</t>
  </si>
  <si>
    <t>$H$37</t>
  </si>
  <si>
    <t>$K$37</t>
  </si>
  <si>
    <t>$E$38</t>
  </si>
  <si>
    <t>$H$38</t>
  </si>
  <si>
    <t>$K$38</t>
  </si>
  <si>
    <t>$G$75</t>
  </si>
  <si>
    <t>$J$75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</si>
</sst>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zł&quot;_-;\-* #,##0.00\ &quot;zł&quot;_-;_-* &quot;-&quot;??\ &quot;zł&quot;_-;_-@_-"/>
  </numFmts>
  <fonts count="22" x14ac:knownFonts="1">
    <font>
      <sz val="11"/>
      <color theme="1"/>
      <name val="Times New Roman"/>
      <family val="2"/>
      <charset val="238"/>
    </font>
    <font>
      <b/>
      <sz val="11"/>
      <color theme="1"/>
      <name val="Calibri"/>
      <family val="2"/>
      <charset val="238"/>
      <scheme val="minor"/>
    </font>
    <font>
      <b/>
      <sz val="14"/>
      <color theme="1"/>
      <name val="Calibri"/>
      <family val="2"/>
      <charset val="238"/>
      <scheme val="minor"/>
    </font>
    <font>
      <sz val="8"/>
      <color theme="1"/>
      <name val="Calibri"/>
      <family val="2"/>
      <charset val="238"/>
      <scheme val="minor"/>
    </font>
    <font>
      <sz val="10"/>
      <color rgb="FF000000"/>
      <name val="Times New Roman"/>
      <family val="1"/>
      <charset val="238"/>
    </font>
    <font>
      <sz val="8"/>
      <color rgb="FF000000"/>
      <name val="Times New Roman"/>
      <family val="1"/>
      <charset val="238"/>
    </font>
    <font>
      <b/>
      <sz val="12"/>
      <color theme="1"/>
      <name val="Calibri"/>
      <family val="2"/>
      <charset val="238"/>
      <scheme val="minor"/>
    </font>
    <font>
      <sz val="9"/>
      <color rgb="FF000000"/>
      <name val="Times New Roman"/>
      <family val="1"/>
      <charset val="238"/>
    </font>
    <font>
      <b/>
      <sz val="9"/>
      <color rgb="FF000000"/>
      <name val="Times New Roman"/>
      <family val="1"/>
      <charset val="238"/>
    </font>
    <font>
      <vertAlign val="superscript"/>
      <sz val="8"/>
      <color rgb="FF000000"/>
      <name val="Times New Roman"/>
      <family val="1"/>
      <charset val="238"/>
    </font>
    <font>
      <sz val="9"/>
      <color theme="1"/>
      <name val="Calibri"/>
      <family val="2"/>
      <charset val="238"/>
      <scheme val="minor"/>
    </font>
    <font>
      <sz val="8"/>
      <color theme="1"/>
      <name val="Times New Roman"/>
      <family val="1"/>
      <charset val="238"/>
    </font>
    <font>
      <sz val="11"/>
      <color theme="1"/>
      <name val="Calibri"/>
      <family val="2"/>
      <charset val="238"/>
      <scheme val="minor"/>
    </font>
    <font>
      <sz val="9"/>
      <color theme="1"/>
      <name val="Bahnschrift Light"/>
      <family val="2"/>
      <charset val="238"/>
    </font>
    <font>
      <b/>
      <sz val="9"/>
      <color theme="1"/>
      <name val="Times New Roman"/>
      <family val="1"/>
      <charset val="238"/>
    </font>
    <font>
      <b/>
      <sz val="11"/>
      <color theme="1"/>
      <name val="Times New Roman"/>
      <family val="1"/>
      <charset val="238"/>
    </font>
    <font>
      <sz val="8"/>
      <color rgb="FF000000"/>
      <name val="Segoe UI"/>
      <family val="2"/>
      <charset val="238"/>
    </font>
    <font>
      <vertAlign val="superscript"/>
      <sz val="11"/>
      <color theme="1"/>
      <name val="Times New Roman"/>
      <family val="1"/>
      <charset val="238"/>
    </font>
    <font>
      <vertAlign val="superscript"/>
      <sz val="10"/>
      <color rgb="FF000000"/>
      <name val="Times New Roman"/>
      <family val="1"/>
      <charset val="238"/>
    </font>
    <font>
      <vertAlign val="superscript"/>
      <sz val="10"/>
      <color theme="1"/>
      <name val="Times New Roman"/>
      <family val="1"/>
      <charset val="238"/>
    </font>
    <font>
      <sz val="9"/>
      <color rgb="FF000000"/>
      <name val="Symbol"/>
      <family val="1"/>
      <charset val="2"/>
    </font>
    <font>
      <sz val="10"/>
      <color theme="1"/>
      <name val="Times New Roman"/>
      <family val="2"/>
      <charset val="238"/>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rgb="FFFFFFFF"/>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0" tint="-0.249977111117893"/>
        <bgColor indexed="64"/>
      </patternFill>
    </fill>
  </fills>
  <borders count="17">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Up="1" diagonalDown="1">
      <left style="thin">
        <color indexed="64"/>
      </left>
      <right style="thin">
        <color indexed="64"/>
      </right>
      <top style="thin">
        <color indexed="64"/>
      </top>
      <bottom style="thin">
        <color indexed="64"/>
      </bottom>
      <diagonal style="thin">
        <color indexed="64"/>
      </diagonal>
    </border>
  </borders>
  <cellStyleXfs count="1">
    <xf numFmtId="0" fontId="0" fillId="0" borderId="0"/>
  </cellStyleXfs>
  <cellXfs count="112">
    <xf numFmtId="0" fontId="0" fillId="0" borderId="0" xfId="0"/>
    <xf numFmtId="0" fontId="0" fillId="2" borderId="0" xfId="0" applyFill="1"/>
    <xf numFmtId="0" fontId="1" fillId="2" borderId="0" xfId="0" applyFont="1" applyFill="1"/>
    <xf numFmtId="0" fontId="0" fillId="2" borderId="0" xfId="0" applyFill="1" applyAlignment="1">
      <alignment wrapText="1"/>
    </xf>
    <xf numFmtId="0" fontId="1" fillId="0" borderId="0" xfId="0" applyFont="1"/>
    <xf numFmtId="0" fontId="1" fillId="2" borderId="0" xfId="0" applyFont="1" applyFill="1" applyAlignment="1">
      <alignment wrapText="1"/>
    </xf>
    <xf numFmtId="0" fontId="2" fillId="2" borderId="0" xfId="0" applyFont="1" applyFill="1"/>
    <xf numFmtId="0" fontId="3" fillId="2" borderId="0" xfId="0" applyFont="1" applyFill="1"/>
    <xf numFmtId="0" fontId="4" fillId="2" borderId="0" xfId="0" applyFont="1" applyFill="1" applyAlignment="1">
      <alignment vertical="center" wrapText="1"/>
    </xf>
    <xf numFmtId="0" fontId="1" fillId="2" borderId="0" xfId="0" applyFont="1" applyFill="1" applyAlignment="1">
      <alignment horizontal="center"/>
    </xf>
    <xf numFmtId="0" fontId="0" fillId="2" borderId="0" xfId="0" applyFill="1" applyAlignment="1">
      <alignment horizontal="right" vertical="top"/>
    </xf>
    <xf numFmtId="0" fontId="5" fillId="2" borderId="0" xfId="0" applyFont="1" applyFill="1" applyAlignment="1">
      <alignment horizontal="justify" vertical="center"/>
    </xf>
    <xf numFmtId="0" fontId="9" fillId="2" borderId="0" xfId="0" applyFont="1" applyFill="1" applyAlignment="1">
      <alignment horizontal="justify" vertical="center"/>
    </xf>
    <xf numFmtId="0" fontId="10" fillId="2" borderId="0" xfId="0" applyFont="1" applyFill="1"/>
    <xf numFmtId="0" fontId="10" fillId="0" borderId="0" xfId="0" applyFont="1"/>
    <xf numFmtId="0" fontId="11" fillId="2" borderId="0" xfId="0" applyFont="1" applyFill="1" applyAlignment="1">
      <alignment horizontal="right" vertical="top"/>
    </xf>
    <xf numFmtId="0" fontId="0" fillId="2" borderId="0" xfId="0" applyFill="1" applyAlignment="1">
      <alignment horizontal="right"/>
    </xf>
    <xf numFmtId="49" fontId="0" fillId="2" borderId="0" xfId="0" applyNumberFormat="1" applyFill="1"/>
    <xf numFmtId="14" fontId="0" fillId="3" borderId="0" xfId="0" applyNumberFormat="1" applyFill="1" applyAlignment="1">
      <alignment horizontal="center"/>
    </xf>
    <xf numFmtId="0" fontId="0" fillId="2" borderId="0" xfId="0" applyFill="1" applyAlignment="1">
      <alignment horizontal="center"/>
    </xf>
    <xf numFmtId="0" fontId="0" fillId="2" borderId="0" xfId="0" applyFill="1" applyAlignment="1">
      <alignment horizontal="center" vertical="center"/>
    </xf>
    <xf numFmtId="0" fontId="12" fillId="0" borderId="0" xfId="0" applyFont="1"/>
    <xf numFmtId="0" fontId="10" fillId="0" borderId="0" xfId="0" applyFont="1" applyFill="1" applyBorder="1" applyAlignment="1">
      <alignment horizontal="center" vertical="center"/>
    </xf>
    <xf numFmtId="4" fontId="10" fillId="6" borderId="5" xfId="0" applyNumberFormat="1" applyFont="1" applyFill="1" applyBorder="1" applyAlignment="1">
      <alignment horizontal="center" vertical="center"/>
    </xf>
    <xf numFmtId="4" fontId="10" fillId="7" borderId="5" xfId="0" applyNumberFormat="1" applyFont="1" applyFill="1" applyBorder="1" applyAlignment="1">
      <alignment horizontal="center" vertical="center"/>
    </xf>
    <xf numFmtId="0" fontId="10" fillId="2" borderId="5" xfId="0" applyFont="1" applyFill="1" applyBorder="1" applyAlignment="1">
      <alignment horizontal="center" vertical="center"/>
    </xf>
    <xf numFmtId="0" fontId="12" fillId="0" borderId="0" xfId="0" applyFont="1" applyFill="1"/>
    <xf numFmtId="0" fontId="10" fillId="6" borderId="5" xfId="0" applyFont="1" applyFill="1" applyBorder="1" applyAlignment="1">
      <alignment horizontal="center" vertical="center"/>
    </xf>
    <xf numFmtId="0" fontId="10" fillId="6" borderId="6" xfId="0" applyFont="1" applyFill="1" applyBorder="1" applyAlignment="1">
      <alignment horizontal="center" vertical="center"/>
    </xf>
    <xf numFmtId="0" fontId="10" fillId="7" borderId="5" xfId="0" applyFont="1" applyFill="1" applyBorder="1" applyAlignment="1">
      <alignment horizontal="center" vertical="center"/>
    </xf>
    <xf numFmtId="0" fontId="10" fillId="7" borderId="6" xfId="0" applyFont="1" applyFill="1" applyBorder="1" applyAlignment="1">
      <alignment horizontal="center" vertical="center"/>
    </xf>
    <xf numFmtId="0" fontId="10" fillId="2" borderId="5" xfId="0" applyFont="1" applyFill="1" applyBorder="1" applyAlignment="1">
      <alignment horizontal="center" vertical="center" wrapText="1"/>
    </xf>
    <xf numFmtId="0" fontId="10" fillId="6" borderId="7" xfId="0" applyFont="1" applyFill="1" applyBorder="1" applyAlignment="1">
      <alignment horizontal="center" vertical="center"/>
    </xf>
    <xf numFmtId="0" fontId="10" fillId="7" borderId="7" xfId="0" applyFont="1" applyFill="1" applyBorder="1" applyAlignment="1">
      <alignment horizontal="center" vertical="center"/>
    </xf>
    <xf numFmtId="0" fontId="10" fillId="2" borderId="7" xfId="0" applyFont="1" applyFill="1" applyBorder="1" applyAlignment="1">
      <alignment horizontal="center" vertical="center" wrapText="1"/>
    </xf>
    <xf numFmtId="0" fontId="13" fillId="2" borderId="8" xfId="0" applyFont="1" applyFill="1" applyBorder="1" applyAlignment="1">
      <alignment horizontal="center" vertical="center"/>
    </xf>
    <xf numFmtId="0" fontId="13" fillId="6" borderId="9" xfId="0" applyFont="1" applyFill="1" applyBorder="1" applyAlignment="1">
      <alignment horizontal="center" vertical="center"/>
    </xf>
    <xf numFmtId="0" fontId="13" fillId="7" borderId="9" xfId="0" applyFont="1" applyFill="1" applyBorder="1" applyAlignment="1">
      <alignment horizontal="center" vertical="center"/>
    </xf>
    <xf numFmtId="0" fontId="13" fillId="2" borderId="10" xfId="0" applyFont="1" applyFill="1" applyBorder="1" applyAlignment="1">
      <alignment horizontal="center" vertical="center"/>
    </xf>
    <xf numFmtId="0" fontId="13" fillId="2" borderId="11" xfId="0" applyFont="1" applyFill="1" applyBorder="1" applyAlignment="1">
      <alignment horizontal="center" vertical="center"/>
    </xf>
    <xf numFmtId="0" fontId="13" fillId="6" borderId="5" xfId="0" applyFont="1" applyFill="1" applyBorder="1" applyAlignment="1">
      <alignment horizontal="center" vertical="center"/>
    </xf>
    <xf numFmtId="0" fontId="13" fillId="7" borderId="5" xfId="0" applyFont="1" applyFill="1" applyBorder="1" applyAlignment="1">
      <alignment horizontal="center" vertical="center"/>
    </xf>
    <xf numFmtId="0" fontId="13" fillId="2" borderId="12" xfId="0" applyFont="1" applyFill="1" applyBorder="1" applyAlignment="1">
      <alignment horizontal="center" vertical="center"/>
    </xf>
    <xf numFmtId="0" fontId="13" fillId="2" borderId="13" xfId="0" applyFont="1" applyFill="1" applyBorder="1" applyAlignment="1">
      <alignment horizontal="center" vertical="center"/>
    </xf>
    <xf numFmtId="0" fontId="13" fillId="6" borderId="14" xfId="0" applyFont="1" applyFill="1" applyBorder="1" applyAlignment="1">
      <alignment horizontal="center" vertical="center"/>
    </xf>
    <xf numFmtId="0" fontId="13" fillId="7" borderId="14" xfId="0" applyFont="1" applyFill="1" applyBorder="1" applyAlignment="1">
      <alignment horizontal="center" vertical="center"/>
    </xf>
    <xf numFmtId="0" fontId="13" fillId="2" borderId="15" xfId="0" applyFont="1" applyFill="1" applyBorder="1" applyAlignment="1">
      <alignment horizontal="center" vertical="center"/>
    </xf>
    <xf numFmtId="0" fontId="10" fillId="2" borderId="8" xfId="0" applyFont="1" applyFill="1" applyBorder="1" applyAlignment="1">
      <alignment horizontal="center" vertical="center"/>
    </xf>
    <xf numFmtId="4" fontId="10" fillId="6" borderId="9" xfId="0" applyNumberFormat="1" applyFont="1" applyFill="1" applyBorder="1" applyAlignment="1">
      <alignment horizontal="center" vertical="center"/>
    </xf>
    <xf numFmtId="4" fontId="10" fillId="7" borderId="9" xfId="0" applyNumberFormat="1" applyFont="1" applyFill="1" applyBorder="1" applyAlignment="1">
      <alignment horizontal="center" vertical="center"/>
    </xf>
    <xf numFmtId="4" fontId="10" fillId="0" borderId="10" xfId="0" applyNumberFormat="1" applyFont="1" applyBorder="1" applyAlignment="1">
      <alignment horizontal="center" vertical="center"/>
    </xf>
    <xf numFmtId="0" fontId="10" fillId="2" borderId="11" xfId="0" applyFont="1" applyFill="1" applyBorder="1" applyAlignment="1">
      <alignment horizontal="center" vertical="center"/>
    </xf>
    <xf numFmtId="4" fontId="10" fillId="0" borderId="12" xfId="0" applyNumberFormat="1" applyFont="1" applyBorder="1" applyAlignment="1">
      <alignment horizontal="center" vertical="center"/>
    </xf>
    <xf numFmtId="0" fontId="10" fillId="2" borderId="13" xfId="0" applyFont="1" applyFill="1" applyBorder="1" applyAlignment="1">
      <alignment horizontal="center" vertical="center"/>
    </xf>
    <xf numFmtId="4" fontId="10" fillId="6" borderId="14" xfId="0" applyNumberFormat="1" applyFont="1" applyFill="1" applyBorder="1" applyAlignment="1">
      <alignment horizontal="center" vertical="center"/>
    </xf>
    <xf numFmtId="4" fontId="10" fillId="7" borderId="14" xfId="0" applyNumberFormat="1" applyFont="1" applyFill="1" applyBorder="1" applyAlignment="1">
      <alignment horizontal="center" vertical="center"/>
    </xf>
    <xf numFmtId="4" fontId="10" fillId="0" borderId="15" xfId="0" applyNumberFormat="1" applyFont="1" applyBorder="1" applyAlignment="1">
      <alignment horizontal="center" vertical="center"/>
    </xf>
    <xf numFmtId="4" fontId="10" fillId="6" borderId="6" xfId="0" applyNumberFormat="1" applyFont="1" applyFill="1" applyBorder="1" applyAlignment="1">
      <alignment horizontal="center" vertical="center"/>
    </xf>
    <xf numFmtId="4" fontId="10" fillId="7" borderId="6" xfId="0" applyNumberFormat="1" applyFont="1" applyFill="1" applyBorder="1" applyAlignment="1">
      <alignment horizontal="center" vertical="center"/>
    </xf>
    <xf numFmtId="0" fontId="7" fillId="0" borderId="5" xfId="0" applyFont="1" applyBorder="1" applyAlignment="1">
      <alignment horizontal="center" vertical="center" wrapText="1"/>
    </xf>
    <xf numFmtId="0" fontId="7" fillId="0" borderId="5" xfId="0" applyFont="1" applyBorder="1" applyAlignment="1">
      <alignment horizontal="justify" vertical="center"/>
    </xf>
    <xf numFmtId="0" fontId="7" fillId="0" borderId="5" xfId="0" applyFont="1" applyBorder="1" applyAlignment="1">
      <alignment horizontal="justify" vertical="center" wrapText="1"/>
    </xf>
    <xf numFmtId="44" fontId="8" fillId="0" borderId="5" xfId="0" applyNumberFormat="1" applyFont="1" applyBorder="1" applyAlignment="1">
      <alignment horizontal="center" vertical="center" wrapText="1"/>
    </xf>
    <xf numFmtId="44" fontId="8" fillId="4" borderId="5" xfId="0" applyNumberFormat="1" applyFont="1" applyFill="1" applyBorder="1" applyAlignment="1">
      <alignment horizontal="center" vertical="center" wrapText="1"/>
    </xf>
    <xf numFmtId="0" fontId="0" fillId="0" borderId="0" xfId="0" applyFill="1"/>
    <xf numFmtId="0" fontId="2" fillId="0" borderId="0" xfId="0" applyFont="1" applyFill="1"/>
    <xf numFmtId="0" fontId="7" fillId="0" borderId="5" xfId="0" applyFont="1" applyBorder="1" applyAlignment="1">
      <alignment horizontal="center" vertical="center" wrapText="1"/>
    </xf>
    <xf numFmtId="3" fontId="8" fillId="2" borderId="5" xfId="0" applyNumberFormat="1" applyFont="1" applyFill="1" applyBorder="1" applyAlignment="1">
      <alignment horizontal="center" vertical="center" wrapText="1"/>
    </xf>
    <xf numFmtId="44" fontId="8" fillId="2" borderId="5" xfId="0" applyNumberFormat="1" applyFont="1" applyFill="1" applyBorder="1" applyAlignment="1">
      <alignment horizontal="center" vertical="center" wrapText="1"/>
    </xf>
    <xf numFmtId="44" fontId="8" fillId="2" borderId="5" xfId="0" applyNumberFormat="1" applyFont="1" applyFill="1" applyBorder="1" applyAlignment="1" applyProtection="1">
      <alignment horizontal="center" vertical="center" wrapText="1"/>
    </xf>
    <xf numFmtId="44" fontId="15" fillId="0" borderId="5" xfId="0" applyNumberFormat="1" applyFont="1" applyBorder="1"/>
    <xf numFmtId="44" fontId="15" fillId="3" borderId="5" xfId="0" applyNumberFormat="1" applyFont="1" applyFill="1" applyBorder="1"/>
    <xf numFmtId="0" fontId="12" fillId="2" borderId="0" xfId="0" applyFont="1" applyFill="1"/>
    <xf numFmtId="0" fontId="10" fillId="2" borderId="0" xfId="0" applyFont="1" applyFill="1" applyAlignment="1">
      <alignment horizontal="right" vertical="top"/>
    </xf>
    <xf numFmtId="0" fontId="6" fillId="2" borderId="0" xfId="0" applyFont="1" applyFill="1"/>
    <xf numFmtId="3" fontId="8" fillId="8" borderId="16" xfId="0" applyNumberFormat="1" applyFont="1" applyFill="1" applyBorder="1" applyAlignment="1">
      <alignment horizontal="center" vertical="center" wrapText="1"/>
    </xf>
    <xf numFmtId="44" fontId="8" fillId="8" borderId="16" xfId="0" applyNumberFormat="1" applyFont="1" applyFill="1" applyBorder="1" applyAlignment="1">
      <alignment horizontal="center" vertical="center" wrapText="1"/>
    </xf>
    <xf numFmtId="44" fontId="8" fillId="8" borderId="16" xfId="0" applyNumberFormat="1" applyFont="1" applyFill="1" applyBorder="1" applyAlignment="1" applyProtection="1">
      <alignment horizontal="center" vertical="center" wrapText="1"/>
    </xf>
    <xf numFmtId="44" fontId="15" fillId="2" borderId="5" xfId="0" applyNumberFormat="1" applyFont="1" applyFill="1" applyBorder="1"/>
    <xf numFmtId="0" fontId="8" fillId="8" borderId="16" xfId="0" applyFont="1" applyFill="1" applyBorder="1" applyAlignment="1">
      <alignment horizontal="center" vertical="center" wrapText="1"/>
    </xf>
    <xf numFmtId="3" fontId="8" fillId="0" borderId="5" xfId="0" applyNumberFormat="1" applyFont="1" applyFill="1" applyBorder="1" applyAlignment="1">
      <alignment horizontal="center" vertical="center" wrapText="1"/>
    </xf>
    <xf numFmtId="44" fontId="8" fillId="0" borderId="5" xfId="0" applyNumberFormat="1" applyFont="1" applyFill="1" applyBorder="1" applyAlignment="1">
      <alignment horizontal="center" vertical="center" wrapText="1"/>
    </xf>
    <xf numFmtId="44" fontId="8" fillId="0" borderId="5" xfId="0" applyNumberFormat="1" applyFont="1" applyFill="1" applyBorder="1" applyAlignment="1" applyProtection="1">
      <alignment horizontal="center" vertical="center" wrapText="1"/>
    </xf>
    <xf numFmtId="44" fontId="0" fillId="0" borderId="0" xfId="0" applyNumberFormat="1" applyFill="1"/>
    <xf numFmtId="44" fontId="0" fillId="2" borderId="0" xfId="0" applyNumberFormat="1" applyFill="1"/>
    <xf numFmtId="0" fontId="0" fillId="2" borderId="0" xfId="0" applyFill="1" applyAlignment="1">
      <alignment horizontal="center"/>
    </xf>
    <xf numFmtId="49" fontId="0" fillId="3" borderId="5" xfId="0" applyNumberFormat="1" applyFill="1" applyBorder="1" applyAlignment="1">
      <alignment horizontal="left" wrapText="1"/>
    </xf>
    <xf numFmtId="49" fontId="0" fillId="3" borderId="5" xfId="0" applyNumberFormat="1" applyFill="1" applyBorder="1" applyAlignment="1">
      <alignment horizontal="left"/>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0" fillId="3" borderId="5" xfId="0" applyFill="1" applyBorder="1" applyAlignment="1">
      <alignment horizontal="center"/>
    </xf>
    <xf numFmtId="0" fontId="1" fillId="2" borderId="0" xfId="0" applyFont="1" applyFill="1" applyBorder="1" applyAlignment="1">
      <alignment horizontal="center"/>
    </xf>
    <xf numFmtId="0" fontId="1" fillId="2" borderId="0" xfId="0" applyFont="1" applyFill="1" applyAlignment="1">
      <alignment horizontal="center"/>
    </xf>
    <xf numFmtId="0" fontId="6" fillId="0" borderId="0" xfId="0" applyFont="1" applyAlignment="1">
      <alignment horizontal="left" wrapText="1"/>
    </xf>
    <xf numFmtId="0" fontId="7" fillId="0" borderId="5" xfId="0" applyFont="1" applyBorder="1" applyAlignment="1">
      <alignment horizontal="center" vertical="center" wrapText="1"/>
    </xf>
    <xf numFmtId="0" fontId="0" fillId="0" borderId="5" xfId="0" applyBorder="1" applyAlignment="1">
      <alignment horizontal="center" vertical="center"/>
    </xf>
    <xf numFmtId="0" fontId="0" fillId="3" borderId="5" xfId="0" applyFill="1" applyBorder="1" applyAlignment="1">
      <alignment horizontal="center" vertical="center" wrapText="1"/>
    </xf>
    <xf numFmtId="0" fontId="0" fillId="2" borderId="5" xfId="0" applyFill="1" applyBorder="1" applyAlignment="1">
      <alignment horizontal="left" vertical="center" wrapText="1"/>
    </xf>
    <xf numFmtId="0" fontId="8" fillId="5" borderId="0" xfId="0" applyFont="1" applyFill="1" applyAlignment="1">
      <alignment horizontal="right" wrapText="1"/>
    </xf>
    <xf numFmtId="0" fontId="8" fillId="5" borderId="0" xfId="0" applyFont="1" applyFill="1" applyBorder="1" applyAlignment="1">
      <alignment horizontal="right" wrapText="1"/>
    </xf>
    <xf numFmtId="0" fontId="10" fillId="2" borderId="1" xfId="0" applyFont="1" applyFill="1" applyBorder="1" applyAlignment="1">
      <alignment horizontal="left" vertical="top" wrapText="1"/>
    </xf>
    <xf numFmtId="0" fontId="10" fillId="2" borderId="2" xfId="0" applyFont="1" applyFill="1" applyBorder="1" applyAlignment="1">
      <alignment horizontal="left" vertical="top" wrapText="1"/>
    </xf>
    <xf numFmtId="0" fontId="10" fillId="2" borderId="3" xfId="0" applyFont="1" applyFill="1" applyBorder="1" applyAlignment="1">
      <alignment horizontal="left" vertical="top" wrapText="1"/>
    </xf>
    <xf numFmtId="0" fontId="5" fillId="0" borderId="1" xfId="0" applyFont="1" applyBorder="1" applyAlignment="1">
      <alignment horizontal="left" vertical="top"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21" fillId="2" borderId="0" xfId="0" applyFont="1" applyFill="1" applyAlignment="1">
      <alignment horizontal="left" vertical="top" wrapText="1"/>
    </xf>
    <xf numFmtId="0" fontId="6" fillId="2" borderId="0" xfId="0" applyFont="1" applyFill="1" applyAlignment="1">
      <alignment horizontal="left" wrapText="1"/>
    </xf>
    <xf numFmtId="0" fontId="14" fillId="5" borderId="0" xfId="0" applyFont="1" applyFill="1" applyAlignment="1">
      <alignment horizontal="right" wrapText="1"/>
    </xf>
    <xf numFmtId="0" fontId="14" fillId="5" borderId="0" xfId="0" applyFont="1" applyFill="1" applyBorder="1" applyAlignment="1">
      <alignment horizontal="right" wrapText="1"/>
    </xf>
    <xf numFmtId="0" fontId="1" fillId="0" borderId="4" xfId="0" applyFont="1" applyBorder="1" applyAlignment="1">
      <alignment horizontal="right" vertical="center" textRotation="255"/>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Arkusz2!$I$2"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42334</xdr:colOff>
          <xdr:row>14</xdr:row>
          <xdr:rowOff>277283</xdr:rowOff>
        </xdr:from>
        <xdr:to>
          <xdr:col>4</xdr:col>
          <xdr:colOff>21166</xdr:colOff>
          <xdr:row>24</xdr:row>
          <xdr:rowOff>65617</xdr:rowOff>
        </xdr:to>
        <xdr:grpSp>
          <xdr:nvGrpSpPr>
            <xdr:cNvPr id="2" name="Grupa 1">
              <a:extLst>
                <a:ext uri="{FF2B5EF4-FFF2-40B4-BE49-F238E27FC236}">
                  <a16:creationId xmlns:a16="http://schemas.microsoft.com/office/drawing/2014/main" id="{00000000-0008-0000-0000-000002000000}"/>
                </a:ext>
              </a:extLst>
            </xdr:cNvPr>
            <xdr:cNvGrpSpPr/>
          </xdr:nvGrpSpPr>
          <xdr:grpSpPr>
            <a:xfrm>
              <a:off x="651934" y="3077633"/>
              <a:ext cx="5903382" cy="2693459"/>
              <a:chOff x="7588250" y="2965447"/>
              <a:chExt cx="5905500" cy="2741084"/>
            </a:xfrm>
          </xdr:grpSpPr>
          <xdr:sp macro="" textlink="">
            <xdr:nvSpPr>
              <xdr:cNvPr id="1025" name="Option Button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7603066" y="2965447"/>
                <a:ext cx="4269316" cy="26881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z niepełnosprawnością intelektualną w stopniu lekkim</a:t>
                </a:r>
              </a:p>
            </xdr:txBody>
          </xdr:sp>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7603067" y="3306234"/>
                <a:ext cx="4269316" cy="26881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z niepełnosprawnością intelektualną w stopniu umiarkowanym lub znacznym</a:t>
                </a:r>
              </a:p>
            </xdr:txBody>
          </xdr:sp>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7598833" y="3587751"/>
                <a:ext cx="4269316" cy="2667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niesłyszących</a:t>
                </a:r>
              </a:p>
            </xdr:txBody>
          </xdr:sp>
          <xdr:sp macro="" textlink="">
            <xdr:nvSpPr>
              <xdr:cNvPr id="1028" name="Option Button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7598834" y="3926417"/>
                <a:ext cx="4269316" cy="2667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słabosłyszących</a:t>
                </a:r>
              </a:p>
            </xdr:txBody>
          </xdr:sp>
          <xdr:sp macro="" textlink="">
            <xdr:nvSpPr>
              <xdr:cNvPr id="1029" name="Option Button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7598833" y="4222748"/>
                <a:ext cx="4269316" cy="2667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z autyzmem, w tym z zespołem Aspergera</a:t>
                </a:r>
              </a:p>
            </xdr:txBody>
          </xdr:sp>
          <xdr:sp macro="" textlink="">
            <xdr:nvSpPr>
              <xdr:cNvPr id="1030" name="Option Button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7598829" y="4529667"/>
                <a:ext cx="5894921" cy="33866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słabowidzących, o których mowa w art. 55 ust. 6 pkt 1 ustawy z dnia 27 października 2017 r. o finansowaniu zadań oświatowych (Dz. U. z 2024 r. poz. 754, 1562 i 1572), zwanej dalej „ustawą”</a:t>
                </a:r>
              </a:p>
            </xdr:txBody>
          </xdr:sp>
          <xdr:sp macro="" textlink="">
            <xdr:nvSpPr>
              <xdr:cNvPr id="1031" name="Option Button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7588250" y="4847167"/>
                <a:ext cx="4269316" cy="2667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słabowidzących, o których mowa w art. 55 ust. 6 pkt 2 ustawy</a:t>
                </a:r>
              </a:p>
            </xdr:txBody>
          </xdr:sp>
          <xdr:sp macro="" textlink="">
            <xdr:nvSpPr>
              <xdr:cNvPr id="1032" name="Option Button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7588250" y="5154083"/>
                <a:ext cx="4269316" cy="2667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niewidomych, o których mowa w art. 55 ust. 6 pkt 1 ustawy</a:t>
                </a:r>
              </a:p>
            </xdr:txBody>
          </xdr:sp>
          <xdr:sp macro="" textlink="">
            <xdr:nvSpPr>
              <xdr:cNvPr id="1033" name="Option Button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7588251" y="5439831"/>
                <a:ext cx="4269316" cy="2667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niewidomych, o których mowa w art. 55 ust. 6 pkt 3 ustawy</a:t>
                </a:r>
              </a:p>
            </xdr:txBody>
          </xdr:sp>
        </xdr:grpSp>
        <xdr:clientData/>
      </xdr:twoCellAnchor>
    </mc:Choice>
    <mc:Fallback/>
  </mc:AlternateContent>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303F05-1365-46DE-B057-87E21E943E67}">
  <sheetPr>
    <pageSetUpPr fitToPage="1"/>
  </sheetPr>
  <dimension ref="A1:Z162"/>
  <sheetViews>
    <sheetView tabSelected="1" zoomScaleNormal="100" workbookViewId="0">
      <selection activeCell="B2" sqref="B2:D2"/>
    </sheetView>
  </sheetViews>
  <sheetFormatPr defaultRowHeight="15" x14ac:dyDescent="0.25"/>
  <cols>
    <col min="2" max="2" width="7" customWidth="1"/>
    <col min="3" max="3" width="62.7109375" customWidth="1"/>
    <col min="4" max="4" width="19.140625" customWidth="1"/>
    <col min="5" max="12" width="16.42578125" customWidth="1"/>
    <col min="13" max="13" width="12.5703125" customWidth="1"/>
    <col min="14" max="14" width="14.140625" style="64" customWidth="1"/>
    <col min="15" max="26" width="9.140625" style="64"/>
  </cols>
  <sheetData>
    <row r="1" spans="1:21" x14ac:dyDescent="0.25">
      <c r="A1" s="1"/>
      <c r="B1" s="1"/>
      <c r="C1" s="1"/>
      <c r="D1" s="1"/>
      <c r="E1" s="1"/>
      <c r="F1" s="1"/>
      <c r="G1" s="1"/>
      <c r="H1" s="1"/>
      <c r="I1" s="1"/>
      <c r="J1" s="1"/>
      <c r="K1" s="1"/>
      <c r="L1" s="2" t="s">
        <v>0</v>
      </c>
      <c r="M1" s="1"/>
    </row>
    <row r="2" spans="1:21" x14ac:dyDescent="0.25">
      <c r="A2" s="1"/>
      <c r="B2" s="86"/>
      <c r="C2" s="86"/>
      <c r="D2" s="86"/>
      <c r="E2" s="3"/>
      <c r="F2" s="87"/>
      <c r="G2" s="87"/>
      <c r="H2" s="87"/>
      <c r="I2" s="87"/>
      <c r="J2" s="87"/>
      <c r="K2" s="87"/>
      <c r="L2" s="87"/>
      <c r="M2" s="1"/>
    </row>
    <row r="3" spans="1:21" x14ac:dyDescent="0.25">
      <c r="A3" s="1"/>
      <c r="B3" s="2" t="s">
        <v>1</v>
      </c>
      <c r="C3" s="1"/>
      <c r="D3" s="1"/>
      <c r="E3" s="1"/>
      <c r="F3" s="2" t="s">
        <v>2</v>
      </c>
      <c r="G3" s="1"/>
      <c r="H3" s="1"/>
      <c r="I3" s="1"/>
      <c r="J3" s="1"/>
      <c r="K3" s="1"/>
      <c r="L3" s="1"/>
      <c r="M3" s="1"/>
    </row>
    <row r="4" spans="1:21" x14ac:dyDescent="0.25">
      <c r="A4" s="1"/>
      <c r="B4" s="86"/>
      <c r="C4" s="86"/>
      <c r="D4" s="86"/>
      <c r="E4" s="3"/>
      <c r="F4" s="87"/>
      <c r="G4" s="87"/>
      <c r="H4" s="87"/>
      <c r="I4" s="87"/>
      <c r="J4" s="87"/>
      <c r="K4" s="1"/>
      <c r="L4" s="1"/>
      <c r="M4" s="1"/>
    </row>
    <row r="5" spans="1:21" x14ac:dyDescent="0.25">
      <c r="A5" s="1"/>
      <c r="B5" s="5" t="s">
        <v>3</v>
      </c>
      <c r="C5" s="1"/>
      <c r="D5" s="1"/>
      <c r="E5" s="1"/>
      <c r="F5" s="2" t="s">
        <v>4</v>
      </c>
      <c r="G5" s="1"/>
      <c r="H5" s="1"/>
      <c r="I5" s="1"/>
      <c r="J5" s="1"/>
      <c r="K5" s="1"/>
      <c r="L5" s="1"/>
      <c r="M5" s="1"/>
    </row>
    <row r="6" spans="1:21" x14ac:dyDescent="0.25">
      <c r="A6" s="1"/>
      <c r="B6" s="86"/>
      <c r="C6" s="86"/>
      <c r="D6" s="86"/>
      <c r="E6" s="1"/>
      <c r="F6" s="1"/>
      <c r="G6" s="1"/>
      <c r="H6" s="1"/>
      <c r="I6" s="1"/>
      <c r="J6" s="1"/>
      <c r="K6" s="1"/>
      <c r="L6" s="1"/>
      <c r="M6" s="1"/>
    </row>
    <row r="7" spans="1:21" x14ac:dyDescent="0.25">
      <c r="A7" s="1"/>
      <c r="B7" s="4" t="s">
        <v>5</v>
      </c>
      <c r="C7" s="1"/>
      <c r="D7" s="1"/>
      <c r="E7" s="1"/>
      <c r="F7" s="1"/>
      <c r="G7" s="1"/>
      <c r="H7" s="1"/>
      <c r="I7" s="1"/>
      <c r="J7" s="1"/>
      <c r="K7" s="1"/>
      <c r="L7" s="1"/>
      <c r="M7" s="1"/>
    </row>
    <row r="8" spans="1:21" x14ac:dyDescent="0.25">
      <c r="A8" s="1"/>
      <c r="B8" s="1"/>
      <c r="C8" s="1"/>
      <c r="D8" s="1"/>
      <c r="E8" s="1"/>
      <c r="F8" s="1"/>
      <c r="G8" s="1"/>
      <c r="H8" s="1"/>
      <c r="I8" s="1"/>
      <c r="J8" s="1"/>
      <c r="K8" s="1"/>
      <c r="L8" s="1"/>
      <c r="M8" s="1"/>
    </row>
    <row r="9" spans="1:21" ht="39" customHeight="1" x14ac:dyDescent="0.3">
      <c r="A9" s="1"/>
      <c r="B9" s="88" t="s">
        <v>127</v>
      </c>
      <c r="C9" s="89"/>
      <c r="D9" s="89"/>
      <c r="E9" s="89"/>
      <c r="F9" s="89"/>
      <c r="G9" s="89"/>
      <c r="H9" s="89"/>
      <c r="I9" s="89"/>
      <c r="J9" s="89"/>
      <c r="K9" s="89"/>
      <c r="L9" s="90"/>
      <c r="M9" s="6"/>
      <c r="N9" s="65"/>
      <c r="O9" s="65"/>
      <c r="P9" s="65"/>
      <c r="Q9" s="65"/>
      <c r="R9" s="65"/>
      <c r="S9" s="65"/>
      <c r="T9" s="65"/>
      <c r="U9" s="65"/>
    </row>
    <row r="10" spans="1:21" x14ac:dyDescent="0.25">
      <c r="A10" s="1"/>
      <c r="B10" s="1"/>
      <c r="C10" s="1"/>
      <c r="D10" s="1"/>
      <c r="E10" s="1"/>
      <c r="F10" s="1"/>
      <c r="G10" s="1"/>
      <c r="H10" s="1"/>
      <c r="I10" s="1"/>
      <c r="J10" s="1"/>
      <c r="K10" s="1"/>
      <c r="L10" s="1"/>
      <c r="M10" s="1"/>
    </row>
    <row r="11" spans="1:21" x14ac:dyDescent="0.25">
      <c r="A11" s="1"/>
      <c r="B11" s="1"/>
      <c r="C11" s="1"/>
      <c r="D11" s="1"/>
      <c r="E11" s="1"/>
      <c r="F11" s="1"/>
      <c r="G11" s="1"/>
      <c r="H11" s="1"/>
      <c r="I11" s="1"/>
      <c r="J11" s="1"/>
      <c r="K11" s="1"/>
      <c r="L11" s="1"/>
      <c r="M11" s="1"/>
    </row>
    <row r="12" spans="1:21" x14ac:dyDescent="0.25">
      <c r="A12" s="1"/>
      <c r="B12" s="91"/>
      <c r="C12" s="91"/>
      <c r="D12" s="91"/>
      <c r="E12" s="91"/>
      <c r="F12" s="91"/>
      <c r="G12" s="4" t="s">
        <v>7</v>
      </c>
      <c r="J12" s="1"/>
      <c r="K12" s="1"/>
      <c r="M12" s="1"/>
    </row>
    <row r="13" spans="1:21" x14ac:dyDescent="0.25">
      <c r="A13" s="1"/>
      <c r="B13" s="1"/>
      <c r="C13" s="7"/>
      <c r="E13" s="1"/>
      <c r="F13" s="1"/>
      <c r="G13" s="1"/>
      <c r="H13" s="1"/>
      <c r="I13" s="1"/>
      <c r="J13" s="1"/>
      <c r="K13" s="1"/>
      <c r="L13" s="1"/>
      <c r="M13" s="1"/>
    </row>
    <row r="14" spans="1:21" ht="8.25" customHeight="1" x14ac:dyDescent="0.25">
      <c r="A14" s="1"/>
      <c r="B14" s="1"/>
      <c r="C14" s="7"/>
      <c r="D14" s="1"/>
      <c r="E14" s="1"/>
      <c r="F14" s="1"/>
      <c r="G14" s="1"/>
      <c r="H14" s="1"/>
      <c r="I14" s="1"/>
      <c r="J14" s="1"/>
      <c r="K14" s="1"/>
      <c r="L14" s="1"/>
      <c r="M14" s="1"/>
    </row>
    <row r="15" spans="1:21" ht="15" customHeight="1" x14ac:dyDescent="0.25">
      <c r="A15" s="85"/>
      <c r="B15" s="85"/>
      <c r="C15" s="85"/>
      <c r="D15" s="85"/>
      <c r="E15" s="85"/>
      <c r="F15" s="85"/>
      <c r="G15" s="85"/>
      <c r="H15" s="1"/>
      <c r="I15" s="1"/>
      <c r="J15" s="1"/>
      <c r="K15" s="1"/>
      <c r="L15" s="1"/>
      <c r="M15" s="1"/>
    </row>
    <row r="16" spans="1:21" ht="24" customHeight="1" x14ac:dyDescent="0.25">
      <c r="A16" s="85"/>
      <c r="B16" s="85"/>
      <c r="C16" s="85"/>
      <c r="D16" s="85"/>
      <c r="E16" s="85"/>
      <c r="F16" s="85"/>
      <c r="G16" s="85"/>
      <c r="H16" s="1"/>
      <c r="I16" s="1"/>
      <c r="J16" s="1"/>
      <c r="K16" s="1"/>
      <c r="L16" s="1"/>
      <c r="M16" s="1"/>
    </row>
    <row r="17" spans="1:13" ht="24" customHeight="1" x14ac:dyDescent="0.25">
      <c r="A17" s="85"/>
      <c r="B17" s="85"/>
      <c r="C17" s="85"/>
      <c r="D17" s="85"/>
      <c r="E17" s="85"/>
      <c r="F17" s="85"/>
      <c r="G17" s="85"/>
      <c r="H17" s="1"/>
      <c r="I17" s="1"/>
      <c r="J17" s="1"/>
      <c r="K17" s="1"/>
      <c r="L17" s="1"/>
      <c r="M17" s="1"/>
    </row>
    <row r="18" spans="1:13" ht="24" customHeight="1" x14ac:dyDescent="0.25">
      <c r="A18" s="85"/>
      <c r="B18" s="85"/>
      <c r="C18" s="85"/>
      <c r="D18" s="85"/>
      <c r="E18" s="85"/>
      <c r="F18" s="85"/>
      <c r="G18" s="85"/>
      <c r="H18" s="1"/>
      <c r="I18" s="1"/>
      <c r="J18" s="1"/>
      <c r="K18" s="1"/>
      <c r="L18" s="1"/>
      <c r="M18" s="1"/>
    </row>
    <row r="19" spans="1:13" ht="24" customHeight="1" x14ac:dyDescent="0.25">
      <c r="A19" s="85"/>
      <c r="B19" s="85"/>
      <c r="C19" s="85"/>
      <c r="D19" s="85"/>
      <c r="E19" s="85"/>
      <c r="F19" s="85"/>
      <c r="G19" s="85"/>
      <c r="H19" s="1"/>
      <c r="I19" s="1"/>
      <c r="J19" s="1"/>
      <c r="K19" s="1"/>
      <c r="L19" s="1"/>
      <c r="M19" s="1"/>
    </row>
    <row r="20" spans="1:13" ht="24" customHeight="1" x14ac:dyDescent="0.25">
      <c r="A20" s="85"/>
      <c r="B20" s="85"/>
      <c r="C20" s="85"/>
      <c r="D20" s="85"/>
      <c r="E20" s="85"/>
      <c r="F20" s="85"/>
      <c r="G20" s="85"/>
      <c r="H20" s="8"/>
      <c r="I20" s="1"/>
      <c r="J20" s="1"/>
      <c r="K20" s="1"/>
      <c r="L20" s="1"/>
      <c r="M20" s="1"/>
    </row>
    <row r="21" spans="1:13" ht="24" customHeight="1" x14ac:dyDescent="0.25">
      <c r="A21" s="85"/>
      <c r="B21" s="85"/>
      <c r="C21" s="85"/>
      <c r="D21" s="85"/>
      <c r="E21" s="85"/>
      <c r="F21" s="85"/>
      <c r="G21" s="85"/>
      <c r="H21" s="1"/>
      <c r="I21" s="1"/>
      <c r="J21" s="1"/>
      <c r="K21" s="1"/>
      <c r="L21" s="1"/>
      <c r="M21" s="1"/>
    </row>
    <row r="22" spans="1:13" ht="24" customHeight="1" x14ac:dyDescent="0.25">
      <c r="A22" s="85"/>
      <c r="B22" s="85"/>
      <c r="C22" s="85"/>
      <c r="D22" s="85"/>
      <c r="E22" s="85"/>
      <c r="F22" s="85"/>
      <c r="G22" s="85"/>
      <c r="H22" s="1"/>
      <c r="I22" s="1"/>
      <c r="J22" s="1"/>
      <c r="K22" s="1"/>
      <c r="L22" s="1"/>
      <c r="M22" s="1"/>
    </row>
    <row r="23" spans="1:13" ht="24" customHeight="1" x14ac:dyDescent="0.25">
      <c r="A23" s="85"/>
      <c r="B23" s="85"/>
      <c r="C23" s="85"/>
      <c r="D23" s="85"/>
      <c r="E23" s="85"/>
      <c r="F23" s="85"/>
      <c r="G23" s="85"/>
      <c r="H23" s="1"/>
      <c r="I23" s="1"/>
      <c r="J23" s="1"/>
      <c r="K23" s="1"/>
      <c r="L23" s="1"/>
      <c r="M23" s="1"/>
    </row>
    <row r="24" spans="1:13" x14ac:dyDescent="0.25">
      <c r="A24" s="1"/>
      <c r="B24" s="92"/>
      <c r="C24" s="93"/>
      <c r="D24" s="1"/>
      <c r="E24" s="1"/>
      <c r="F24" s="1"/>
      <c r="G24" s="1"/>
      <c r="H24" s="1"/>
      <c r="I24" s="1"/>
      <c r="J24" s="1"/>
      <c r="K24" s="1"/>
      <c r="L24" s="1"/>
      <c r="M24" s="1"/>
    </row>
    <row r="25" spans="1:13" x14ac:dyDescent="0.25">
      <c r="A25" s="1"/>
      <c r="B25" s="9"/>
      <c r="C25" s="9"/>
      <c r="D25" s="1"/>
      <c r="E25" s="1"/>
      <c r="F25" s="1"/>
      <c r="G25" s="1"/>
      <c r="H25" s="1"/>
      <c r="I25" s="1"/>
      <c r="J25" s="1"/>
      <c r="K25" s="1"/>
      <c r="L25" s="1"/>
      <c r="M25" s="1"/>
    </row>
    <row r="26" spans="1:13" x14ac:dyDescent="0.25">
      <c r="A26" s="1"/>
      <c r="B26" s="10" t="s">
        <v>8</v>
      </c>
      <c r="C26" s="11" t="s">
        <v>9</v>
      </c>
      <c r="D26" s="1"/>
      <c r="E26" s="1"/>
      <c r="F26" s="1"/>
      <c r="G26" s="1"/>
      <c r="H26" s="1"/>
      <c r="I26" s="1"/>
      <c r="J26" s="1"/>
      <c r="K26" s="1"/>
      <c r="L26" s="1"/>
      <c r="M26" s="1"/>
    </row>
    <row r="27" spans="1:13" x14ac:dyDescent="0.25">
      <c r="A27" s="1"/>
      <c r="B27" s="10"/>
      <c r="C27" s="11"/>
      <c r="D27" s="1"/>
      <c r="E27" s="1"/>
      <c r="F27" s="1"/>
      <c r="G27" s="1"/>
      <c r="H27" s="1"/>
      <c r="I27" s="1"/>
      <c r="J27" s="1"/>
      <c r="K27" s="1"/>
      <c r="L27" s="1"/>
      <c r="M27" s="1"/>
    </row>
    <row r="28" spans="1:13" x14ac:dyDescent="0.25">
      <c r="A28" s="1"/>
      <c r="B28" s="10"/>
      <c r="C28" s="11"/>
      <c r="D28" s="1"/>
      <c r="E28" s="1"/>
      <c r="F28" s="1"/>
      <c r="G28" s="1"/>
      <c r="H28" s="1"/>
      <c r="I28" s="1"/>
      <c r="J28" s="1"/>
      <c r="K28" s="1"/>
      <c r="L28" s="1"/>
      <c r="M28" s="1"/>
    </row>
    <row r="29" spans="1:13" ht="32.25" customHeight="1" x14ac:dyDescent="0.25">
      <c r="A29" s="1"/>
      <c r="B29" s="94" t="s">
        <v>10</v>
      </c>
      <c r="C29" s="94"/>
      <c r="D29" s="94"/>
      <c r="E29" s="94"/>
      <c r="F29" s="94"/>
      <c r="G29" s="94"/>
      <c r="H29" s="94"/>
      <c r="I29" s="94"/>
      <c r="J29" s="94"/>
      <c r="K29" s="94"/>
      <c r="L29" s="94"/>
      <c r="M29" s="1"/>
    </row>
    <row r="30" spans="1:13" x14ac:dyDescent="0.25">
      <c r="A30" s="1"/>
      <c r="B30" s="1"/>
      <c r="C30" s="1"/>
      <c r="D30" s="1"/>
      <c r="E30" s="1"/>
      <c r="F30" s="1"/>
      <c r="G30" s="1"/>
      <c r="H30" s="1"/>
      <c r="I30" s="1"/>
      <c r="J30" s="1"/>
      <c r="K30" s="1"/>
      <c r="L30" s="1"/>
      <c r="M30" s="1"/>
    </row>
    <row r="31" spans="1:13" ht="30" customHeight="1" x14ac:dyDescent="0.25">
      <c r="A31" s="1"/>
      <c r="B31" s="95" t="s">
        <v>11</v>
      </c>
      <c r="C31" s="96" t="s">
        <v>63</v>
      </c>
      <c r="D31" s="97"/>
      <c r="E31" s="97"/>
      <c r="F31" s="97"/>
      <c r="G31" s="97"/>
      <c r="H31" s="98" t="s">
        <v>7</v>
      </c>
      <c r="I31" s="98"/>
      <c r="J31" s="98"/>
      <c r="K31" s="98"/>
      <c r="L31" s="95" t="s">
        <v>13</v>
      </c>
      <c r="M31" s="1"/>
    </row>
    <row r="32" spans="1:13" ht="15.75" customHeight="1" x14ac:dyDescent="0.25">
      <c r="A32" s="1"/>
      <c r="B32" s="95"/>
      <c r="C32" s="96"/>
      <c r="D32" s="66" t="s">
        <v>14</v>
      </c>
      <c r="E32" s="66" t="s">
        <v>15</v>
      </c>
      <c r="F32" s="66" t="s">
        <v>16</v>
      </c>
      <c r="G32" s="66" t="s">
        <v>17</v>
      </c>
      <c r="H32" s="66" t="s">
        <v>18</v>
      </c>
      <c r="I32" s="66" t="s">
        <v>19</v>
      </c>
      <c r="J32" s="66" t="s">
        <v>20</v>
      </c>
      <c r="K32" s="66" t="s">
        <v>21</v>
      </c>
      <c r="L32" s="95"/>
      <c r="M32" s="1"/>
    </row>
    <row r="33" spans="1:14" x14ac:dyDescent="0.25">
      <c r="A33" s="1"/>
      <c r="B33" s="59">
        <v>1</v>
      </c>
      <c r="C33" s="59">
        <v>2</v>
      </c>
      <c r="D33" s="59">
        <v>3</v>
      </c>
      <c r="E33" s="59">
        <v>4</v>
      </c>
      <c r="F33" s="59">
        <v>5</v>
      </c>
      <c r="G33" s="59">
        <v>6</v>
      </c>
      <c r="H33" s="59">
        <v>7</v>
      </c>
      <c r="I33" s="59">
        <v>8</v>
      </c>
      <c r="J33" s="59">
        <v>9</v>
      </c>
      <c r="K33" s="59">
        <v>10</v>
      </c>
      <c r="L33" s="59">
        <v>11</v>
      </c>
      <c r="M33" s="1"/>
    </row>
    <row r="34" spans="1:14" ht="15.75" x14ac:dyDescent="0.25">
      <c r="A34" s="1"/>
      <c r="B34" s="59">
        <v>1</v>
      </c>
      <c r="C34" s="60" t="s">
        <v>129</v>
      </c>
      <c r="D34" s="75"/>
      <c r="E34" s="75"/>
      <c r="F34" s="80"/>
      <c r="G34" s="75"/>
      <c r="H34" s="75"/>
      <c r="I34" s="80"/>
      <c r="J34" s="75"/>
      <c r="K34" s="75"/>
      <c r="L34" s="79"/>
      <c r="M34" s="1"/>
    </row>
    <row r="35" spans="1:14" ht="171.75" x14ac:dyDescent="0.25">
      <c r="A35" s="1"/>
      <c r="B35" s="59">
        <v>2</v>
      </c>
      <c r="C35" s="61" t="s">
        <v>130</v>
      </c>
      <c r="D35" s="80"/>
      <c r="E35" s="80"/>
      <c r="F35" s="75"/>
      <c r="G35" s="80"/>
      <c r="H35" s="80"/>
      <c r="I35" s="75"/>
      <c r="J35" s="80"/>
      <c r="K35" s="80"/>
      <c r="L35" s="79"/>
      <c r="M35" s="1"/>
    </row>
    <row r="36" spans="1:14" ht="15.75" x14ac:dyDescent="0.25">
      <c r="A36" s="1"/>
      <c r="B36" s="59">
        <v>3</v>
      </c>
      <c r="C36" s="60" t="s">
        <v>131</v>
      </c>
      <c r="D36" s="80"/>
      <c r="E36" s="80"/>
      <c r="F36" s="75"/>
      <c r="G36" s="80"/>
      <c r="H36" s="80"/>
      <c r="I36" s="75"/>
      <c r="J36" s="80"/>
      <c r="K36" s="80"/>
      <c r="L36" s="79"/>
      <c r="M36" s="1"/>
    </row>
    <row r="37" spans="1:14" ht="87.75" x14ac:dyDescent="0.25">
      <c r="A37" s="1"/>
      <c r="B37" s="59">
        <v>4</v>
      </c>
      <c r="C37" s="61" t="s">
        <v>132</v>
      </c>
      <c r="D37" s="80"/>
      <c r="E37" s="80"/>
      <c r="F37" s="75"/>
      <c r="G37" s="80"/>
      <c r="H37" s="80"/>
      <c r="I37" s="75"/>
      <c r="J37" s="80"/>
      <c r="K37" s="80"/>
      <c r="L37" s="79"/>
      <c r="M37" s="1"/>
    </row>
    <row r="38" spans="1:14" ht="60" x14ac:dyDescent="0.25">
      <c r="A38" s="1"/>
      <c r="B38" s="59">
        <v>5</v>
      </c>
      <c r="C38" s="61" t="s">
        <v>133</v>
      </c>
      <c r="D38" s="80"/>
      <c r="E38" s="80"/>
      <c r="F38" s="75"/>
      <c r="G38" s="80"/>
      <c r="H38" s="80"/>
      <c r="I38" s="75"/>
      <c r="J38" s="80"/>
      <c r="K38" s="80"/>
      <c r="L38" s="79"/>
      <c r="M38" s="1"/>
    </row>
    <row r="39" spans="1:14" ht="72" x14ac:dyDescent="0.25">
      <c r="A39" s="1"/>
      <c r="B39" s="59">
        <v>6</v>
      </c>
      <c r="C39" s="61" t="s">
        <v>134</v>
      </c>
      <c r="D39" s="76"/>
      <c r="E39" s="76"/>
      <c r="F39" s="81">
        <f>F34*Arkusz2!E6</f>
        <v>0</v>
      </c>
      <c r="G39" s="76"/>
      <c r="H39" s="76"/>
      <c r="I39" s="76"/>
      <c r="J39" s="76"/>
      <c r="K39" s="76"/>
      <c r="L39" s="62">
        <f>F39</f>
        <v>0</v>
      </c>
      <c r="M39" s="1"/>
    </row>
    <row r="40" spans="1:14" ht="48" x14ac:dyDescent="0.25">
      <c r="A40" s="1"/>
      <c r="B40" s="59" t="s">
        <v>22</v>
      </c>
      <c r="C40" s="61" t="s">
        <v>135</v>
      </c>
      <c r="D40" s="76"/>
      <c r="E40" s="76"/>
      <c r="F40" s="76"/>
      <c r="G40" s="76"/>
      <c r="H40" s="76"/>
      <c r="I40" s="81">
        <f>I34*Arkusz2!H6</f>
        <v>0</v>
      </c>
      <c r="J40" s="76"/>
      <c r="K40" s="76"/>
      <c r="L40" s="62">
        <f>I40</f>
        <v>0</v>
      </c>
      <c r="M40" s="1"/>
    </row>
    <row r="41" spans="1:14" ht="72" x14ac:dyDescent="0.25">
      <c r="A41" s="1"/>
      <c r="B41" s="59">
        <v>8</v>
      </c>
      <c r="C41" s="61" t="s">
        <v>136</v>
      </c>
      <c r="D41" s="81">
        <f>D35*Arkusz2!C6</f>
        <v>0</v>
      </c>
      <c r="E41" s="81">
        <f>E35*Arkusz2!D6</f>
        <v>0</v>
      </c>
      <c r="F41" s="76"/>
      <c r="G41" s="76"/>
      <c r="H41" s="76"/>
      <c r="I41" s="76"/>
      <c r="J41" s="76"/>
      <c r="K41" s="76"/>
      <c r="L41" s="62">
        <f>D41+E41</f>
        <v>0</v>
      </c>
      <c r="M41" s="1"/>
    </row>
    <row r="42" spans="1:14" ht="72" x14ac:dyDescent="0.25">
      <c r="A42" s="1"/>
      <c r="B42" s="59" t="s">
        <v>23</v>
      </c>
      <c r="C42" s="61" t="s">
        <v>137</v>
      </c>
      <c r="D42" s="76"/>
      <c r="E42" s="76"/>
      <c r="F42" s="76"/>
      <c r="G42" s="81">
        <f>G35*Arkusz2!F6</f>
        <v>0</v>
      </c>
      <c r="H42" s="81">
        <f>H35*Arkusz2!G6</f>
        <v>0</v>
      </c>
      <c r="I42" s="77"/>
      <c r="J42" s="81">
        <f>J35*Arkusz2!I6</f>
        <v>0</v>
      </c>
      <c r="K42" s="82">
        <f>K35*Arkusz2!J6</f>
        <v>0</v>
      </c>
      <c r="L42" s="62">
        <f>G42+H42+J42+K42</f>
        <v>0</v>
      </c>
      <c r="M42" s="1"/>
    </row>
    <row r="43" spans="1:14" ht="72" x14ac:dyDescent="0.25">
      <c r="A43" s="1"/>
      <c r="B43" s="59">
        <v>10</v>
      </c>
      <c r="C43" s="61" t="s">
        <v>138</v>
      </c>
      <c r="D43" s="81">
        <f>D36*Arkusz2!C6</f>
        <v>0</v>
      </c>
      <c r="E43" s="81">
        <f>E36*Arkusz2!D6</f>
        <v>0</v>
      </c>
      <c r="F43" s="76"/>
      <c r="G43" s="76"/>
      <c r="H43" s="76"/>
      <c r="I43" s="76"/>
      <c r="J43" s="76"/>
      <c r="K43" s="76"/>
      <c r="L43" s="62">
        <f>D43+E43</f>
        <v>0</v>
      </c>
      <c r="M43" s="1"/>
    </row>
    <row r="44" spans="1:14" ht="72" x14ac:dyDescent="0.25">
      <c r="A44" s="1"/>
      <c r="B44" s="59" t="s">
        <v>24</v>
      </c>
      <c r="C44" s="61" t="s">
        <v>139</v>
      </c>
      <c r="D44" s="76"/>
      <c r="E44" s="76"/>
      <c r="F44" s="76"/>
      <c r="G44" s="81">
        <f>G36*Arkusz2!F6</f>
        <v>0</v>
      </c>
      <c r="H44" s="81">
        <f>H36*Arkusz2!G6</f>
        <v>0</v>
      </c>
      <c r="I44" s="77"/>
      <c r="J44" s="81">
        <f>J36*Arkusz2!I6</f>
        <v>0</v>
      </c>
      <c r="K44" s="82">
        <f>K36*Arkusz2!J6</f>
        <v>0</v>
      </c>
      <c r="L44" s="62">
        <f>G44+H44+J44+K44</f>
        <v>0</v>
      </c>
      <c r="M44" s="1"/>
    </row>
    <row r="45" spans="1:14" ht="72" x14ac:dyDescent="0.25">
      <c r="A45" s="1"/>
      <c r="B45" s="59">
        <v>12</v>
      </c>
      <c r="C45" s="61" t="s">
        <v>140</v>
      </c>
      <c r="D45" s="81">
        <f>D37*Arkusz2!C6</f>
        <v>0</v>
      </c>
      <c r="E45" s="81">
        <f>E37*Arkusz2!D6</f>
        <v>0</v>
      </c>
      <c r="F45" s="76"/>
      <c r="G45" s="76"/>
      <c r="H45" s="76"/>
      <c r="I45" s="76"/>
      <c r="J45" s="76"/>
      <c r="K45" s="76"/>
      <c r="L45" s="62">
        <f>D45+E45</f>
        <v>0</v>
      </c>
      <c r="M45" s="1"/>
    </row>
    <row r="46" spans="1:14" ht="72" x14ac:dyDescent="0.25">
      <c r="A46" s="1"/>
      <c r="B46" s="59">
        <v>13</v>
      </c>
      <c r="C46" s="61" t="s">
        <v>141</v>
      </c>
      <c r="D46" s="76"/>
      <c r="E46" s="76"/>
      <c r="F46" s="76"/>
      <c r="G46" s="81">
        <f>G37*Arkusz2!F6</f>
        <v>0</v>
      </c>
      <c r="H46" s="81">
        <f>H37*Arkusz2!G6</f>
        <v>0</v>
      </c>
      <c r="I46" s="77"/>
      <c r="J46" s="81">
        <f>J37*Arkusz2!I6</f>
        <v>0</v>
      </c>
      <c r="K46" s="82">
        <f>K37*Arkusz2!J6</f>
        <v>0</v>
      </c>
      <c r="L46" s="62">
        <f>G46+H46+J46+K46</f>
        <v>0</v>
      </c>
      <c r="M46" s="1"/>
    </row>
    <row r="47" spans="1:14" ht="96" x14ac:dyDescent="0.25">
      <c r="A47" s="1"/>
      <c r="B47" s="59">
        <v>14</v>
      </c>
      <c r="C47" s="61" t="s">
        <v>142</v>
      </c>
      <c r="D47" s="81">
        <f>D38*Arkusz2!C6</f>
        <v>0</v>
      </c>
      <c r="E47" s="81">
        <f>E38*Arkusz2!D6</f>
        <v>0</v>
      </c>
      <c r="F47" s="76"/>
      <c r="G47" s="81">
        <f>G38*Arkusz2!F6</f>
        <v>0</v>
      </c>
      <c r="H47" s="82">
        <f>H38*Arkusz2!G6</f>
        <v>0</v>
      </c>
      <c r="I47" s="77"/>
      <c r="J47" s="81">
        <f>J38*Arkusz2!I6</f>
        <v>0</v>
      </c>
      <c r="K47" s="81">
        <f>K38*Arkusz2!J6</f>
        <v>0</v>
      </c>
      <c r="L47" s="62">
        <f>D47+E47+G47+H47+J47+K47</f>
        <v>0</v>
      </c>
      <c r="M47" s="1"/>
    </row>
    <row r="48" spans="1:14" ht="24" x14ac:dyDescent="0.25">
      <c r="A48" s="1"/>
      <c r="B48" s="59">
        <v>15</v>
      </c>
      <c r="C48" s="61" t="s">
        <v>143</v>
      </c>
      <c r="D48" s="63">
        <f>D41+D43+D45+D47</f>
        <v>0</v>
      </c>
      <c r="E48" s="63">
        <f>E41+E43+E45+E47</f>
        <v>0</v>
      </c>
      <c r="F48" s="63">
        <f>F39</f>
        <v>0</v>
      </c>
      <c r="G48" s="63">
        <f>G42+G44+G46+G47</f>
        <v>0</v>
      </c>
      <c r="H48" s="63">
        <f>H42+H44+H46+H47</f>
        <v>0</v>
      </c>
      <c r="I48" s="63">
        <f>I40</f>
        <v>0</v>
      </c>
      <c r="J48" s="63">
        <f>J42+J44+J46+J47</f>
        <v>0</v>
      </c>
      <c r="K48" s="63">
        <f>K42+K44+K46+K47</f>
        <v>0</v>
      </c>
      <c r="L48" s="63">
        <f>SUM(L39:L47)</f>
        <v>0</v>
      </c>
      <c r="M48" s="1"/>
      <c r="N48" s="83"/>
    </row>
    <row r="49" spans="1:14" x14ac:dyDescent="0.25">
      <c r="A49" s="1"/>
      <c r="B49" s="1"/>
      <c r="C49" s="1"/>
      <c r="D49" s="1"/>
      <c r="E49" s="1"/>
      <c r="F49" s="1"/>
      <c r="G49" s="1"/>
      <c r="H49" s="1"/>
      <c r="I49" s="1"/>
      <c r="J49" s="1"/>
      <c r="K49" s="1"/>
      <c r="L49" s="1"/>
      <c r="M49" s="1"/>
    </row>
    <row r="50" spans="1:14" ht="26.25" customHeight="1" x14ac:dyDescent="0.25">
      <c r="A50" s="1"/>
      <c r="B50" s="12"/>
      <c r="C50" s="99" t="s">
        <v>25</v>
      </c>
      <c r="D50" s="99"/>
      <c r="E50" s="99"/>
      <c r="F50" s="99"/>
      <c r="G50" s="99"/>
      <c r="H50" s="100"/>
      <c r="I50" s="70">
        <f>L48</f>
        <v>0</v>
      </c>
      <c r="J50" s="1"/>
      <c r="K50" s="1"/>
      <c r="L50" s="1"/>
      <c r="M50" s="1"/>
    </row>
    <row r="51" spans="1:14" ht="15" customHeight="1" x14ac:dyDescent="0.25">
      <c r="A51" s="1"/>
      <c r="B51" s="12"/>
      <c r="C51" s="1"/>
      <c r="D51" s="1"/>
      <c r="E51" s="1"/>
      <c r="F51" s="1"/>
      <c r="G51" s="1"/>
      <c r="H51" s="1"/>
      <c r="I51" s="1"/>
      <c r="J51" s="1"/>
      <c r="K51" s="1"/>
      <c r="L51" s="1"/>
      <c r="M51" s="1"/>
    </row>
    <row r="52" spans="1:14" ht="38.25" customHeight="1" x14ac:dyDescent="0.25">
      <c r="A52" s="1"/>
      <c r="B52" s="73" t="s">
        <v>64</v>
      </c>
      <c r="C52" s="101" t="s">
        <v>53</v>
      </c>
      <c r="D52" s="102"/>
      <c r="E52" s="102"/>
      <c r="F52" s="102"/>
      <c r="G52" s="102"/>
      <c r="H52" s="102"/>
      <c r="I52" s="102"/>
      <c r="J52" s="102"/>
      <c r="K52" s="102"/>
      <c r="L52" s="103"/>
      <c r="M52" s="1"/>
    </row>
    <row r="53" spans="1:14" ht="40.5" customHeight="1" x14ac:dyDescent="0.25">
      <c r="A53" s="1"/>
      <c r="B53" s="73" t="s">
        <v>65</v>
      </c>
      <c r="C53" s="101" t="s">
        <v>54</v>
      </c>
      <c r="D53" s="102"/>
      <c r="E53" s="102"/>
      <c r="F53" s="102"/>
      <c r="G53" s="102"/>
      <c r="H53" s="102"/>
      <c r="I53" s="102"/>
      <c r="J53" s="102"/>
      <c r="K53" s="102"/>
      <c r="L53" s="103"/>
      <c r="M53" s="1"/>
    </row>
    <row r="54" spans="1:14" ht="39.75" customHeight="1" x14ac:dyDescent="0.25">
      <c r="A54" s="1"/>
      <c r="B54" s="73" t="s">
        <v>66</v>
      </c>
      <c r="C54" s="101" t="s">
        <v>145</v>
      </c>
      <c r="D54" s="102"/>
      <c r="E54" s="102"/>
      <c r="F54" s="102"/>
      <c r="G54" s="102"/>
      <c r="H54" s="102"/>
      <c r="I54" s="102"/>
      <c r="J54" s="102"/>
      <c r="K54" s="102"/>
      <c r="L54" s="103"/>
      <c r="M54" s="1"/>
    </row>
    <row r="55" spans="1:14" ht="39" customHeight="1" x14ac:dyDescent="0.25">
      <c r="A55" s="1"/>
      <c r="B55" s="73" t="s">
        <v>67</v>
      </c>
      <c r="C55" s="101" t="s">
        <v>146</v>
      </c>
      <c r="D55" s="102"/>
      <c r="E55" s="102"/>
      <c r="F55" s="102"/>
      <c r="G55" s="102"/>
      <c r="H55" s="102"/>
      <c r="I55" s="102"/>
      <c r="J55" s="102"/>
      <c r="K55" s="102"/>
      <c r="L55" s="103"/>
      <c r="M55" s="1"/>
    </row>
    <row r="56" spans="1:14" ht="25.5" customHeight="1" x14ac:dyDescent="0.25">
      <c r="A56" s="1"/>
      <c r="B56" s="73" t="s">
        <v>68</v>
      </c>
      <c r="C56" s="101" t="s">
        <v>147</v>
      </c>
      <c r="D56" s="102"/>
      <c r="E56" s="102"/>
      <c r="F56" s="102"/>
      <c r="G56" s="102"/>
      <c r="H56" s="102"/>
      <c r="I56" s="102"/>
      <c r="J56" s="102"/>
      <c r="K56" s="102"/>
      <c r="L56" s="103"/>
      <c r="M56" s="1"/>
    </row>
    <row r="57" spans="1:14" x14ac:dyDescent="0.25">
      <c r="A57" s="1"/>
      <c r="B57" s="1"/>
      <c r="C57" s="13"/>
      <c r="D57" s="13"/>
      <c r="E57" s="1"/>
      <c r="F57" s="1"/>
      <c r="G57" s="1"/>
      <c r="H57" s="1"/>
      <c r="I57" s="1"/>
      <c r="J57" s="1"/>
      <c r="K57" s="1"/>
      <c r="L57" s="1"/>
      <c r="M57" s="1"/>
    </row>
    <row r="58" spans="1:14" ht="15.75" x14ac:dyDescent="0.25">
      <c r="A58" s="1"/>
      <c r="B58" s="74" t="s">
        <v>26</v>
      </c>
      <c r="C58" s="14"/>
      <c r="D58" s="13"/>
      <c r="E58" s="1"/>
      <c r="F58" s="1"/>
      <c r="G58" s="1"/>
      <c r="H58" s="1"/>
      <c r="I58" s="1"/>
      <c r="J58" s="1"/>
      <c r="K58" s="1"/>
      <c r="L58" s="1"/>
      <c r="M58" s="1"/>
    </row>
    <row r="59" spans="1:14" x14ac:dyDescent="0.25">
      <c r="A59" s="1"/>
      <c r="B59" s="14"/>
      <c r="C59" s="13"/>
      <c r="D59" s="13"/>
      <c r="E59" s="1"/>
      <c r="F59" s="1"/>
      <c r="G59" s="1"/>
      <c r="H59" s="1"/>
      <c r="I59" s="1"/>
      <c r="J59" s="1"/>
      <c r="K59" s="1"/>
      <c r="L59" s="1"/>
      <c r="M59" s="1"/>
    </row>
    <row r="60" spans="1:14" ht="24" customHeight="1" x14ac:dyDescent="0.25">
      <c r="A60" s="1"/>
      <c r="B60" s="95" t="s">
        <v>11</v>
      </c>
      <c r="C60" s="96" t="s">
        <v>63</v>
      </c>
      <c r="D60" s="97"/>
      <c r="E60" s="97"/>
      <c r="F60" s="97"/>
      <c r="G60" s="97"/>
      <c r="H60" s="98" t="s">
        <v>7</v>
      </c>
      <c r="I60" s="98"/>
      <c r="J60" s="98"/>
      <c r="K60" s="98"/>
      <c r="L60" s="95" t="s">
        <v>13</v>
      </c>
      <c r="M60" s="1"/>
    </row>
    <row r="61" spans="1:14" ht="14.25" customHeight="1" x14ac:dyDescent="0.25">
      <c r="A61" s="1"/>
      <c r="B61" s="95"/>
      <c r="C61" s="96"/>
      <c r="D61" s="66" t="s">
        <v>14</v>
      </c>
      <c r="E61" s="66" t="s">
        <v>15</v>
      </c>
      <c r="F61" s="66" t="s">
        <v>16</v>
      </c>
      <c r="G61" s="66" t="s">
        <v>17</v>
      </c>
      <c r="H61" s="66" t="s">
        <v>18</v>
      </c>
      <c r="I61" s="66" t="s">
        <v>19</v>
      </c>
      <c r="J61" s="66" t="s">
        <v>20</v>
      </c>
      <c r="K61" s="66" t="s">
        <v>21</v>
      </c>
      <c r="L61" s="95"/>
      <c r="M61" s="1"/>
    </row>
    <row r="62" spans="1:14" x14ac:dyDescent="0.25">
      <c r="A62" s="1"/>
      <c r="B62" s="59">
        <v>1</v>
      </c>
      <c r="C62" s="59">
        <v>2</v>
      </c>
      <c r="D62" s="59">
        <v>3</v>
      </c>
      <c r="E62" s="59">
        <v>4</v>
      </c>
      <c r="F62" s="59">
        <v>5</v>
      </c>
      <c r="G62" s="59">
        <v>6</v>
      </c>
      <c r="H62" s="59">
        <v>7</v>
      </c>
      <c r="I62" s="59">
        <v>8</v>
      </c>
      <c r="J62" s="59">
        <v>9</v>
      </c>
      <c r="K62" s="59">
        <v>10</v>
      </c>
      <c r="L62" s="59">
        <v>11</v>
      </c>
      <c r="M62" s="1"/>
    </row>
    <row r="63" spans="1:14" x14ac:dyDescent="0.25">
      <c r="A63" s="1"/>
      <c r="B63" s="59">
        <v>1</v>
      </c>
      <c r="C63" s="61" t="s">
        <v>144</v>
      </c>
      <c r="D63" s="67"/>
      <c r="E63" s="67"/>
      <c r="F63" s="67"/>
      <c r="G63" s="67"/>
      <c r="H63" s="67"/>
      <c r="I63" s="67"/>
      <c r="J63" s="67"/>
      <c r="K63" s="67"/>
      <c r="L63" s="79"/>
      <c r="M63" s="1"/>
    </row>
    <row r="64" spans="1:14" ht="60" x14ac:dyDescent="0.25">
      <c r="A64" s="1"/>
      <c r="B64" s="59">
        <v>2</v>
      </c>
      <c r="C64" s="61" t="s">
        <v>69</v>
      </c>
      <c r="D64" s="68">
        <f>D63*Arkusz2!K6</f>
        <v>0</v>
      </c>
      <c r="E64" s="69">
        <f>E63*Arkusz2!L6</f>
        <v>0</v>
      </c>
      <c r="F64" s="69">
        <f>F63*Arkusz2!M6</f>
        <v>0</v>
      </c>
      <c r="G64" s="68">
        <f>G63*Arkusz2!N6</f>
        <v>0</v>
      </c>
      <c r="H64" s="69">
        <f>H63*Arkusz2!O6</f>
        <v>0</v>
      </c>
      <c r="I64" s="69">
        <f>I63*Arkusz2!P6</f>
        <v>0</v>
      </c>
      <c r="J64" s="69">
        <f>J63*Arkusz2!Q6</f>
        <v>0</v>
      </c>
      <c r="K64" s="69">
        <f>K63*Arkusz2!R6</f>
        <v>0</v>
      </c>
      <c r="L64" s="62">
        <f>SUM(D64:K64)</f>
        <v>0</v>
      </c>
      <c r="M64" s="1"/>
      <c r="N64" s="83"/>
    </row>
    <row r="65" spans="1:13" x14ac:dyDescent="0.25">
      <c r="A65" s="1"/>
      <c r="B65" s="1"/>
      <c r="C65" s="1"/>
      <c r="D65" s="1"/>
      <c r="E65" s="1"/>
      <c r="F65" s="1"/>
      <c r="G65" s="1"/>
      <c r="H65" s="1"/>
      <c r="J65" s="1"/>
      <c r="K65" s="1"/>
      <c r="L65" s="1"/>
      <c r="M65" s="1"/>
    </row>
    <row r="66" spans="1:13" ht="25.5" customHeight="1" x14ac:dyDescent="0.25">
      <c r="A66" s="1"/>
      <c r="B66" s="1"/>
      <c r="C66" s="109" t="s">
        <v>27</v>
      </c>
      <c r="D66" s="109"/>
      <c r="E66" s="109"/>
      <c r="F66" s="109"/>
      <c r="G66" s="109"/>
      <c r="H66" s="110"/>
      <c r="I66" s="70">
        <f>L64</f>
        <v>0</v>
      </c>
      <c r="J66" s="1"/>
      <c r="K66" s="1"/>
      <c r="L66" s="1"/>
      <c r="M66" s="1"/>
    </row>
    <row r="67" spans="1:13" x14ac:dyDescent="0.25">
      <c r="A67" s="1"/>
      <c r="B67" s="1"/>
      <c r="C67" s="1"/>
      <c r="D67" s="1"/>
      <c r="E67" s="1"/>
      <c r="F67" s="1"/>
      <c r="G67" s="1"/>
      <c r="H67" s="1"/>
      <c r="I67" s="1"/>
      <c r="J67" s="1"/>
      <c r="K67" s="1"/>
      <c r="L67" s="1"/>
      <c r="M67" s="1"/>
    </row>
    <row r="68" spans="1:13" ht="38.25" customHeight="1" x14ac:dyDescent="0.25">
      <c r="A68" s="1"/>
      <c r="B68" s="94" t="s">
        <v>128</v>
      </c>
      <c r="C68" s="94"/>
      <c r="D68" s="94"/>
      <c r="E68" s="94"/>
      <c r="F68" s="94"/>
      <c r="G68" s="94"/>
      <c r="H68" s="94"/>
      <c r="I68" s="94"/>
      <c r="J68" s="94"/>
      <c r="K68" s="94"/>
      <c r="L68" s="94"/>
      <c r="M68" s="1"/>
    </row>
    <row r="69" spans="1:13" x14ac:dyDescent="0.25">
      <c r="A69" s="1"/>
      <c r="B69" s="1"/>
      <c r="C69" s="1"/>
      <c r="D69" s="1"/>
      <c r="E69" s="1"/>
      <c r="F69" s="1"/>
      <c r="G69" s="1"/>
      <c r="H69" s="1"/>
      <c r="I69" s="1"/>
      <c r="J69" s="1"/>
      <c r="K69" s="1"/>
      <c r="L69" s="1"/>
      <c r="M69" s="1"/>
    </row>
    <row r="70" spans="1:13" ht="25.5" customHeight="1" x14ac:dyDescent="0.25">
      <c r="A70" s="1"/>
      <c r="B70" s="95" t="s">
        <v>11</v>
      </c>
      <c r="C70" s="96" t="s">
        <v>63</v>
      </c>
      <c r="D70" s="97"/>
      <c r="E70" s="97"/>
      <c r="F70" s="97"/>
      <c r="G70" s="97"/>
      <c r="H70" s="98" t="s">
        <v>7</v>
      </c>
      <c r="I70" s="98"/>
      <c r="J70" s="98"/>
      <c r="K70" s="98"/>
      <c r="L70" s="95" t="s">
        <v>13</v>
      </c>
      <c r="M70" s="1"/>
    </row>
    <row r="71" spans="1:13" ht="15.75" customHeight="1" x14ac:dyDescent="0.25">
      <c r="A71" s="1"/>
      <c r="B71" s="95"/>
      <c r="C71" s="96"/>
      <c r="D71" s="66" t="s">
        <v>14</v>
      </c>
      <c r="E71" s="66" t="s">
        <v>15</v>
      </c>
      <c r="F71" s="66" t="s">
        <v>16</v>
      </c>
      <c r="G71" s="66" t="s">
        <v>17</v>
      </c>
      <c r="H71" s="66" t="s">
        <v>18</v>
      </c>
      <c r="I71" s="66" t="s">
        <v>19</v>
      </c>
      <c r="J71" s="66" t="s">
        <v>20</v>
      </c>
      <c r="K71" s="66" t="s">
        <v>21</v>
      </c>
      <c r="L71" s="95"/>
      <c r="M71" s="1"/>
    </row>
    <row r="72" spans="1:13" ht="18.75" customHeight="1" x14ac:dyDescent="0.25">
      <c r="A72" s="1"/>
      <c r="B72" s="59">
        <v>1</v>
      </c>
      <c r="C72" s="59">
        <v>2</v>
      </c>
      <c r="D72" s="59">
        <v>3</v>
      </c>
      <c r="E72" s="59">
        <v>4</v>
      </c>
      <c r="F72" s="59">
        <v>5</v>
      </c>
      <c r="G72" s="59">
        <v>6</v>
      </c>
      <c r="H72" s="59">
        <v>7</v>
      </c>
      <c r="I72" s="59">
        <v>8</v>
      </c>
      <c r="J72" s="59">
        <v>9</v>
      </c>
      <c r="K72" s="59">
        <v>10</v>
      </c>
      <c r="L72" s="59">
        <v>11</v>
      </c>
      <c r="M72" s="1"/>
    </row>
    <row r="73" spans="1:13" ht="87.75" x14ac:dyDescent="0.25">
      <c r="A73" s="1"/>
      <c r="B73" s="59">
        <v>1</v>
      </c>
      <c r="C73" s="61" t="s">
        <v>151</v>
      </c>
      <c r="D73" s="80"/>
      <c r="E73" s="80"/>
      <c r="F73" s="80"/>
      <c r="G73" s="80"/>
      <c r="H73" s="80"/>
      <c r="I73" s="80"/>
      <c r="J73" s="80"/>
      <c r="K73" s="80"/>
      <c r="L73" s="79"/>
      <c r="M73" s="1"/>
    </row>
    <row r="74" spans="1:13" ht="39.75" x14ac:dyDescent="0.25">
      <c r="A74" s="1"/>
      <c r="B74" s="59">
        <v>2</v>
      </c>
      <c r="C74" s="61" t="s">
        <v>152</v>
      </c>
      <c r="D74" s="80"/>
      <c r="E74" s="80"/>
      <c r="F74" s="80"/>
      <c r="G74" s="80"/>
      <c r="H74" s="80"/>
      <c r="I74" s="80"/>
      <c r="J74" s="80"/>
      <c r="K74" s="80"/>
      <c r="L74" s="79"/>
      <c r="M74" s="1"/>
    </row>
    <row r="75" spans="1:13" ht="63.75" x14ac:dyDescent="0.25">
      <c r="A75" s="1"/>
      <c r="B75" s="59">
        <v>3</v>
      </c>
      <c r="C75" s="61" t="s">
        <v>153</v>
      </c>
      <c r="D75" s="75"/>
      <c r="E75" s="75"/>
      <c r="F75" s="75"/>
      <c r="G75" s="80"/>
      <c r="H75" s="75"/>
      <c r="I75" s="80"/>
      <c r="J75" s="80"/>
      <c r="K75" s="75"/>
      <c r="L75" s="79"/>
      <c r="M75" s="1"/>
    </row>
    <row r="76" spans="1:13" ht="51.75" x14ac:dyDescent="0.25">
      <c r="A76" s="1"/>
      <c r="B76" s="59">
        <v>4</v>
      </c>
      <c r="C76" s="61" t="s">
        <v>154</v>
      </c>
      <c r="D76" s="80"/>
      <c r="E76" s="80"/>
      <c r="F76" s="80"/>
      <c r="G76" s="80"/>
      <c r="H76" s="80"/>
      <c r="I76" s="80"/>
      <c r="J76" s="80"/>
      <c r="K76" s="80"/>
      <c r="L76" s="79"/>
      <c r="M76" s="1"/>
    </row>
    <row r="77" spans="1:13" ht="55.5" customHeight="1" x14ac:dyDescent="0.25">
      <c r="A77" s="1"/>
      <c r="B77" s="59">
        <v>5</v>
      </c>
      <c r="C77" s="61" t="s">
        <v>155</v>
      </c>
      <c r="D77" s="80"/>
      <c r="E77" s="80"/>
      <c r="F77" s="80"/>
      <c r="G77" s="80"/>
      <c r="H77" s="80"/>
      <c r="I77" s="80"/>
      <c r="J77" s="80"/>
      <c r="K77" s="80"/>
      <c r="L77" s="79"/>
      <c r="M77" s="1"/>
    </row>
    <row r="78" spans="1:13" ht="72" x14ac:dyDescent="0.25">
      <c r="A78" s="1"/>
      <c r="B78" s="59">
        <v>6</v>
      </c>
      <c r="C78" s="61" t="s">
        <v>156</v>
      </c>
      <c r="D78" s="81">
        <f>D73*Arkusz2!C6</f>
        <v>0</v>
      </c>
      <c r="E78" s="82">
        <f>E73*Arkusz2!D6</f>
        <v>0</v>
      </c>
      <c r="F78" s="82">
        <f>F73*Arkusz2!E6</f>
        <v>0</v>
      </c>
      <c r="G78" s="76"/>
      <c r="H78" s="76"/>
      <c r="I78" s="76"/>
      <c r="J78" s="76"/>
      <c r="K78" s="76"/>
      <c r="L78" s="62">
        <f>SUM(D78:F78)</f>
        <v>0</v>
      </c>
      <c r="M78" s="1"/>
    </row>
    <row r="79" spans="1:13" ht="72" x14ac:dyDescent="0.25">
      <c r="A79" s="1"/>
      <c r="B79" s="59">
        <v>7</v>
      </c>
      <c r="C79" s="61" t="s">
        <v>157</v>
      </c>
      <c r="D79" s="76"/>
      <c r="E79" s="76"/>
      <c r="F79" s="76"/>
      <c r="G79" s="81">
        <f>G73*Arkusz2!F6</f>
        <v>0</v>
      </c>
      <c r="H79" s="81">
        <f>H73*Arkusz2!G6</f>
        <v>0</v>
      </c>
      <c r="I79" s="82">
        <f>I73*Arkusz2!H6</f>
        <v>0</v>
      </c>
      <c r="J79" s="81">
        <f>J73*Arkusz2!I6</f>
        <v>0</v>
      </c>
      <c r="K79" s="81">
        <f>K73*Arkusz2!J6</f>
        <v>0</v>
      </c>
      <c r="L79" s="62">
        <f>SUM(G79:K79)</f>
        <v>0</v>
      </c>
      <c r="M79" s="1"/>
    </row>
    <row r="80" spans="1:13" ht="60" x14ac:dyDescent="0.25">
      <c r="A80" s="1"/>
      <c r="B80" s="59">
        <v>8</v>
      </c>
      <c r="C80" s="61" t="s">
        <v>158</v>
      </c>
      <c r="D80" s="81">
        <f>D74*Arkusz2!K6</f>
        <v>0</v>
      </c>
      <c r="E80" s="82">
        <f>E74*Arkusz2!L6</f>
        <v>0</v>
      </c>
      <c r="F80" s="82">
        <f>F74*Arkusz2!M6</f>
        <v>0</v>
      </c>
      <c r="G80" s="81">
        <f>G74*Arkusz2!N6</f>
        <v>0</v>
      </c>
      <c r="H80" s="82">
        <f>H74*Arkusz2!O6</f>
        <v>0</v>
      </c>
      <c r="I80" s="82">
        <f>I74*Arkusz2!P6</f>
        <v>0</v>
      </c>
      <c r="J80" s="82">
        <f>J74*Arkusz2!Q6</f>
        <v>0</v>
      </c>
      <c r="K80" s="82">
        <f>K74*Arkusz2!R6</f>
        <v>0</v>
      </c>
      <c r="L80" s="62">
        <f>SUM(D80:K80)</f>
        <v>0</v>
      </c>
      <c r="M80" s="1"/>
    </row>
    <row r="81" spans="1:13" ht="72" x14ac:dyDescent="0.25">
      <c r="A81" s="1"/>
      <c r="B81" s="59">
        <v>9</v>
      </c>
      <c r="C81" s="61" t="s">
        <v>159</v>
      </c>
      <c r="D81" s="76"/>
      <c r="E81" s="76"/>
      <c r="F81" s="76"/>
      <c r="G81" s="81">
        <f>G75*Arkusz2!S6</f>
        <v>0</v>
      </c>
      <c r="H81" s="77"/>
      <c r="I81" s="81">
        <f>I75*Arkusz2!S6</f>
        <v>0</v>
      </c>
      <c r="J81" s="82">
        <f>J75*Arkusz2!S6</f>
        <v>0</v>
      </c>
      <c r="K81" s="77"/>
      <c r="L81" s="62">
        <f>G81+I81+J81</f>
        <v>0</v>
      </c>
      <c r="M81" s="1"/>
    </row>
    <row r="82" spans="1:13" ht="96" x14ac:dyDescent="0.25">
      <c r="A82" s="1"/>
      <c r="B82" s="59">
        <v>10</v>
      </c>
      <c r="C82" s="61" t="s">
        <v>160</v>
      </c>
      <c r="D82" s="68">
        <f>D76*Arkusz2!C6</f>
        <v>0</v>
      </c>
      <c r="E82" s="68">
        <f>E76*Arkusz2!D6</f>
        <v>0</v>
      </c>
      <c r="F82" s="68">
        <f>F76*Arkusz2!E6</f>
        <v>0</v>
      </c>
      <c r="G82" s="68">
        <f>G76*Arkusz2!F6</f>
        <v>0</v>
      </c>
      <c r="H82" s="68">
        <f>H76*Arkusz2!G6</f>
        <v>0</v>
      </c>
      <c r="I82" s="68">
        <f>I76*Arkusz2!H6</f>
        <v>0</v>
      </c>
      <c r="J82" s="68">
        <f>J76*Arkusz2!I6</f>
        <v>0</v>
      </c>
      <c r="K82" s="68">
        <f>K76*Arkusz2!J6</f>
        <v>0</v>
      </c>
      <c r="L82" s="62">
        <f>SUM(D82:K82)</f>
        <v>0</v>
      </c>
      <c r="M82" s="1"/>
    </row>
    <row r="83" spans="1:13" ht="72" x14ac:dyDescent="0.25">
      <c r="A83" s="1"/>
      <c r="B83" s="59">
        <v>11</v>
      </c>
      <c r="C83" s="61" t="s">
        <v>70</v>
      </c>
      <c r="D83" s="68">
        <f>D77*Arkusz2!K6</f>
        <v>0</v>
      </c>
      <c r="E83" s="69">
        <f>E77*Arkusz2!L6</f>
        <v>0</v>
      </c>
      <c r="F83" s="69">
        <f>F77*Arkusz2!M6</f>
        <v>0</v>
      </c>
      <c r="G83" s="68">
        <f>G77*Arkusz2!N6</f>
        <v>0</v>
      </c>
      <c r="H83" s="69">
        <f>H77*Arkusz2!O6</f>
        <v>0</v>
      </c>
      <c r="I83" s="69">
        <f>I77*Arkusz2!P6</f>
        <v>0</v>
      </c>
      <c r="J83" s="69">
        <f>J77*Arkusz2!Q6</f>
        <v>0</v>
      </c>
      <c r="K83" s="69">
        <f>K77*Arkusz2!R6</f>
        <v>0</v>
      </c>
      <c r="L83" s="62">
        <f>SUM(D83:K83)</f>
        <v>0</v>
      </c>
      <c r="M83" s="1"/>
    </row>
    <row r="84" spans="1:13" ht="21.75" customHeight="1" x14ac:dyDescent="0.25">
      <c r="A84" s="1"/>
      <c r="B84" s="59">
        <v>12</v>
      </c>
      <c r="C84" s="61" t="s">
        <v>161</v>
      </c>
      <c r="D84" s="62">
        <f>D78+D80+D82+D83</f>
        <v>0</v>
      </c>
      <c r="E84" s="62">
        <f>E78+E80+E82+E83</f>
        <v>0</v>
      </c>
      <c r="F84" s="62">
        <f>F78+F80+F82+F83</f>
        <v>0</v>
      </c>
      <c r="G84" s="62">
        <f>G79+G80+G81+G82+G83</f>
        <v>0</v>
      </c>
      <c r="H84" s="62">
        <f>H79+H80+H82+H83</f>
        <v>0</v>
      </c>
      <c r="I84" s="62">
        <f>I79+I80+I81+I82+I83</f>
        <v>0</v>
      </c>
      <c r="J84" s="62">
        <f>J79+J80+J81+J82+J83</f>
        <v>0</v>
      </c>
      <c r="K84" s="62">
        <f>K79+K80+K82+K83</f>
        <v>0</v>
      </c>
      <c r="L84" s="62">
        <f>SUM(L78:L83)</f>
        <v>0</v>
      </c>
      <c r="M84" s="84"/>
    </row>
    <row r="85" spans="1:13" x14ac:dyDescent="0.25">
      <c r="A85" s="1"/>
      <c r="B85" s="12"/>
      <c r="C85" s="1"/>
      <c r="D85" s="1"/>
      <c r="E85" s="1"/>
      <c r="F85" s="1"/>
      <c r="G85" s="1"/>
      <c r="H85" s="1"/>
      <c r="I85" s="1"/>
      <c r="J85" s="1"/>
      <c r="K85" s="1"/>
      <c r="L85" s="1"/>
      <c r="M85" s="1"/>
    </row>
    <row r="86" spans="1:13" ht="28.5" customHeight="1" x14ac:dyDescent="0.25">
      <c r="A86" s="1"/>
      <c r="B86" s="15" t="s">
        <v>75</v>
      </c>
      <c r="C86" s="104" t="s">
        <v>148</v>
      </c>
      <c r="D86" s="105"/>
      <c r="E86" s="105"/>
      <c r="F86" s="105"/>
      <c r="G86" s="105"/>
      <c r="H86" s="105"/>
      <c r="I86" s="105"/>
      <c r="J86" s="105"/>
      <c r="K86" s="105"/>
      <c r="L86" s="106"/>
      <c r="M86" s="1"/>
    </row>
    <row r="87" spans="1:13" ht="27.75" customHeight="1" x14ac:dyDescent="0.25">
      <c r="A87" s="1"/>
      <c r="B87" s="15" t="s">
        <v>76</v>
      </c>
      <c r="C87" s="104" t="s">
        <v>149</v>
      </c>
      <c r="D87" s="105"/>
      <c r="E87" s="105"/>
      <c r="F87" s="105"/>
      <c r="G87" s="105"/>
      <c r="H87" s="105"/>
      <c r="I87" s="105"/>
      <c r="J87" s="105"/>
      <c r="K87" s="105"/>
      <c r="L87" s="106"/>
      <c r="M87" s="1"/>
    </row>
    <row r="88" spans="1:13" ht="27.75" customHeight="1" x14ac:dyDescent="0.25">
      <c r="A88" s="1"/>
      <c r="B88" s="15" t="s">
        <v>77</v>
      </c>
      <c r="C88" s="104" t="s">
        <v>150</v>
      </c>
      <c r="D88" s="105"/>
      <c r="E88" s="105"/>
      <c r="F88" s="105"/>
      <c r="G88" s="105"/>
      <c r="H88" s="105"/>
      <c r="I88" s="105"/>
      <c r="J88" s="105"/>
      <c r="K88" s="105"/>
      <c r="L88" s="106"/>
      <c r="M88" s="1"/>
    </row>
    <row r="89" spans="1:13" ht="36" customHeight="1" x14ac:dyDescent="0.25">
      <c r="A89" s="1"/>
      <c r="B89" s="15" t="s">
        <v>78</v>
      </c>
      <c r="C89" s="104" t="s">
        <v>71</v>
      </c>
      <c r="D89" s="105"/>
      <c r="E89" s="105"/>
      <c r="F89" s="105"/>
      <c r="G89" s="105"/>
      <c r="H89" s="105"/>
      <c r="I89" s="105"/>
      <c r="J89" s="105"/>
      <c r="K89" s="105"/>
      <c r="L89" s="106"/>
      <c r="M89" s="1"/>
    </row>
    <row r="90" spans="1:13" ht="30" customHeight="1" x14ac:dyDescent="0.25">
      <c r="A90" s="1"/>
      <c r="B90" s="15" t="s">
        <v>79</v>
      </c>
      <c r="C90" s="104" t="s">
        <v>72</v>
      </c>
      <c r="D90" s="105"/>
      <c r="E90" s="105"/>
      <c r="F90" s="105"/>
      <c r="G90" s="105"/>
      <c r="H90" s="105"/>
      <c r="I90" s="105"/>
      <c r="J90" s="105"/>
      <c r="K90" s="105"/>
      <c r="L90" s="106"/>
      <c r="M90" s="1"/>
    </row>
    <row r="91" spans="1:13" x14ac:dyDescent="0.25">
      <c r="A91" s="1"/>
      <c r="B91" s="15"/>
      <c r="C91" s="11"/>
      <c r="D91" s="1"/>
      <c r="E91" s="1"/>
      <c r="F91" s="1"/>
      <c r="G91" s="1"/>
      <c r="H91" s="1"/>
      <c r="I91" s="1"/>
      <c r="J91" s="1"/>
      <c r="K91" s="1"/>
      <c r="L91" s="1"/>
      <c r="M91" s="1"/>
    </row>
    <row r="92" spans="1:13" x14ac:dyDescent="0.25">
      <c r="A92" s="1"/>
      <c r="B92" s="1"/>
      <c r="C92" s="1"/>
      <c r="D92" s="1"/>
      <c r="E92" s="1"/>
      <c r="F92" s="1"/>
      <c r="G92" s="1"/>
      <c r="H92" s="1"/>
      <c r="I92" s="1"/>
      <c r="J92" s="1"/>
      <c r="K92" s="1"/>
      <c r="L92" s="1"/>
      <c r="M92" s="1"/>
    </row>
    <row r="93" spans="1:13" ht="33.75" customHeight="1" x14ac:dyDescent="0.25">
      <c r="A93" s="1"/>
      <c r="B93" s="108" t="s">
        <v>28</v>
      </c>
      <c r="C93" s="108"/>
      <c r="D93" s="108"/>
      <c r="E93" s="108"/>
      <c r="F93" s="108"/>
      <c r="G93" s="108"/>
      <c r="H93" s="108"/>
      <c r="I93" s="108"/>
      <c r="J93" s="108"/>
      <c r="K93" s="108"/>
      <c r="L93" s="1"/>
      <c r="M93" s="1"/>
    </row>
    <row r="94" spans="1:13" x14ac:dyDescent="0.25">
      <c r="A94" s="1"/>
      <c r="B94" s="1"/>
      <c r="C94" s="1"/>
      <c r="D94" s="1"/>
      <c r="E94" s="1"/>
      <c r="F94" s="1"/>
      <c r="G94" s="1"/>
      <c r="H94" s="1"/>
      <c r="I94" s="1"/>
      <c r="J94" s="1"/>
      <c r="K94" s="1"/>
      <c r="L94" s="1"/>
      <c r="M94" s="1"/>
    </row>
    <row r="95" spans="1:13" x14ac:dyDescent="0.25">
      <c r="A95" s="1"/>
      <c r="B95" s="1"/>
      <c r="C95" s="1"/>
      <c r="D95" s="1"/>
      <c r="E95" s="1"/>
      <c r="F95" s="16" t="s">
        <v>73</v>
      </c>
      <c r="G95" s="78">
        <f>SUM(L48,L64,L84)</f>
        <v>0</v>
      </c>
      <c r="H95" s="1" t="s">
        <v>29</v>
      </c>
      <c r="I95" s="1"/>
      <c r="J95" s="1"/>
      <c r="K95" s="1"/>
      <c r="L95" s="1"/>
      <c r="M95" s="1"/>
    </row>
    <row r="96" spans="1:13" x14ac:dyDescent="0.25">
      <c r="A96" s="1"/>
      <c r="B96" s="1"/>
      <c r="C96" s="1"/>
      <c r="D96" s="1"/>
      <c r="E96" s="1"/>
      <c r="F96" s="1"/>
      <c r="G96" s="1"/>
      <c r="H96" s="1"/>
      <c r="I96" s="1"/>
      <c r="J96" s="1"/>
      <c r="K96" s="1"/>
      <c r="L96" s="1"/>
      <c r="M96" s="1"/>
    </row>
    <row r="97" spans="1:13" x14ac:dyDescent="0.25">
      <c r="A97" s="1"/>
      <c r="B97" s="1"/>
      <c r="C97" s="1"/>
      <c r="D97" s="17" t="s">
        <v>30</v>
      </c>
      <c r="E97" s="71"/>
      <c r="F97" s="1"/>
      <c r="G97" s="1"/>
      <c r="H97" s="1"/>
      <c r="I97" s="1"/>
      <c r="J97" s="1"/>
      <c r="K97" s="1"/>
      <c r="L97" s="1"/>
      <c r="M97" s="1"/>
    </row>
    <row r="98" spans="1:13" x14ac:dyDescent="0.25">
      <c r="A98" s="1"/>
      <c r="B98" s="1"/>
      <c r="C98" s="1"/>
      <c r="D98" s="17" t="s">
        <v>31</v>
      </c>
      <c r="E98" s="71"/>
      <c r="F98" s="1"/>
      <c r="G98" s="1"/>
      <c r="H98" s="1"/>
      <c r="I98" s="1"/>
      <c r="J98" s="1"/>
      <c r="K98" s="1"/>
      <c r="L98" s="1"/>
      <c r="M98" s="1"/>
    </row>
    <row r="99" spans="1:13" x14ac:dyDescent="0.25">
      <c r="A99" s="1"/>
      <c r="B99" s="1"/>
      <c r="C99" s="1"/>
      <c r="D99" s="1"/>
      <c r="E99" s="1"/>
      <c r="F99" s="1"/>
      <c r="G99" s="1"/>
      <c r="H99" s="1"/>
      <c r="I99" s="1"/>
      <c r="J99" s="1"/>
      <c r="K99" s="1"/>
      <c r="L99" s="1"/>
      <c r="M99" s="1"/>
    </row>
    <row r="100" spans="1:13" x14ac:dyDescent="0.25">
      <c r="A100" s="1"/>
      <c r="B100" s="1"/>
      <c r="C100" s="1"/>
      <c r="D100" s="1"/>
      <c r="E100" s="1"/>
      <c r="F100" s="1"/>
      <c r="G100" s="1"/>
      <c r="H100" s="1"/>
      <c r="I100" s="1"/>
      <c r="J100" s="1"/>
      <c r="K100" s="1"/>
      <c r="L100" s="1"/>
      <c r="M100" s="1"/>
    </row>
    <row r="101" spans="1:13" x14ac:dyDescent="0.25">
      <c r="A101" s="1"/>
      <c r="B101" s="1"/>
      <c r="C101" s="1"/>
      <c r="D101" s="1"/>
      <c r="E101" s="1"/>
      <c r="F101" s="1"/>
      <c r="G101" s="1"/>
      <c r="H101" s="1"/>
      <c r="I101" s="1"/>
      <c r="J101" s="1"/>
      <c r="K101" s="1"/>
      <c r="L101" s="1"/>
      <c r="M101" s="1"/>
    </row>
    <row r="102" spans="1:13" x14ac:dyDescent="0.25">
      <c r="A102" s="1"/>
      <c r="B102" s="1"/>
      <c r="C102" s="1"/>
      <c r="D102" s="1"/>
      <c r="E102" s="1"/>
      <c r="F102" s="1"/>
      <c r="G102" s="1"/>
      <c r="H102" s="1"/>
      <c r="I102" s="1"/>
      <c r="J102" s="1"/>
      <c r="K102" s="1"/>
      <c r="L102" s="1"/>
      <c r="M102" s="1"/>
    </row>
    <row r="103" spans="1:13" x14ac:dyDescent="0.25">
      <c r="A103" s="1"/>
      <c r="B103" s="1"/>
      <c r="C103" s="18"/>
      <c r="D103" s="1"/>
      <c r="E103" s="1"/>
      <c r="F103" s="1"/>
      <c r="G103" s="1"/>
      <c r="H103" s="1"/>
      <c r="I103" s="1"/>
      <c r="J103" s="1"/>
      <c r="K103" s="1"/>
      <c r="L103" s="1"/>
      <c r="M103" s="1"/>
    </row>
    <row r="104" spans="1:13" x14ac:dyDescent="0.25">
      <c r="A104" s="1"/>
      <c r="B104" s="1"/>
      <c r="C104" s="19" t="s">
        <v>32</v>
      </c>
      <c r="D104" s="1"/>
      <c r="E104" s="1"/>
      <c r="F104" s="1"/>
      <c r="G104" s="1"/>
      <c r="H104" s="1"/>
      <c r="I104" s="1"/>
      <c r="J104" s="1"/>
      <c r="K104" s="1"/>
      <c r="L104" s="1"/>
      <c r="M104" s="1"/>
    </row>
    <row r="105" spans="1:13" x14ac:dyDescent="0.25">
      <c r="A105" s="1"/>
      <c r="B105" s="1"/>
      <c r="C105" s="1"/>
      <c r="D105" s="1"/>
      <c r="E105" s="85" t="s">
        <v>33</v>
      </c>
      <c r="F105" s="85"/>
      <c r="G105" s="85"/>
      <c r="H105" s="1"/>
      <c r="I105" s="1"/>
      <c r="J105" s="1"/>
      <c r="K105" s="1"/>
      <c r="L105" s="1"/>
      <c r="M105" s="1"/>
    </row>
    <row r="106" spans="1:13" x14ac:dyDescent="0.25">
      <c r="A106" s="1"/>
      <c r="B106" s="1"/>
      <c r="C106" s="1"/>
      <c r="D106" s="1"/>
      <c r="E106" s="1"/>
      <c r="F106" s="20" t="s">
        <v>34</v>
      </c>
      <c r="G106" s="1"/>
      <c r="H106" s="1"/>
      <c r="I106" s="1"/>
      <c r="J106" s="1"/>
      <c r="K106" s="1"/>
      <c r="L106" s="1"/>
      <c r="M106" s="1"/>
    </row>
    <row r="107" spans="1:13" x14ac:dyDescent="0.25">
      <c r="A107" s="1"/>
      <c r="B107" s="1"/>
      <c r="C107" s="1"/>
      <c r="D107" s="1"/>
      <c r="E107" s="1"/>
      <c r="F107" s="1"/>
      <c r="G107" s="1"/>
      <c r="H107" s="1"/>
      <c r="I107" s="1"/>
      <c r="J107" s="1"/>
      <c r="K107" s="1"/>
      <c r="L107" s="1"/>
      <c r="M107" s="1"/>
    </row>
    <row r="108" spans="1:13" x14ac:dyDescent="0.25">
      <c r="A108" s="1"/>
      <c r="B108" s="1"/>
      <c r="C108" s="1"/>
      <c r="D108" s="1"/>
      <c r="E108" s="1"/>
      <c r="F108" s="1"/>
      <c r="G108" s="1"/>
      <c r="H108" s="1"/>
      <c r="I108" s="1"/>
      <c r="J108" s="1"/>
      <c r="K108" s="1"/>
      <c r="L108" s="1"/>
      <c r="M108" s="1"/>
    </row>
    <row r="109" spans="1:13" x14ac:dyDescent="0.25">
      <c r="A109" s="1"/>
      <c r="B109" s="1"/>
      <c r="C109" s="1"/>
      <c r="D109" s="1"/>
      <c r="E109" s="1"/>
      <c r="F109" s="1"/>
      <c r="G109" s="1"/>
      <c r="H109" s="1"/>
      <c r="I109" s="1"/>
      <c r="J109" s="1"/>
      <c r="K109" s="1"/>
      <c r="L109" s="1"/>
      <c r="M109" s="1"/>
    </row>
    <row r="110" spans="1:13" x14ac:dyDescent="0.25">
      <c r="A110" s="1"/>
      <c r="B110" s="1"/>
      <c r="C110" s="1"/>
      <c r="D110" s="1"/>
      <c r="E110" s="1"/>
      <c r="F110" s="1"/>
      <c r="G110" s="1"/>
      <c r="H110" s="1"/>
      <c r="I110" s="1"/>
      <c r="J110" s="1"/>
      <c r="K110" s="1"/>
      <c r="L110" s="1"/>
      <c r="M110" s="1"/>
    </row>
    <row r="111" spans="1:13" ht="73.5" customHeight="1" x14ac:dyDescent="0.25">
      <c r="A111" s="1"/>
      <c r="B111" s="1"/>
      <c r="C111" s="107" t="s">
        <v>74</v>
      </c>
      <c r="D111" s="107"/>
      <c r="E111" s="107"/>
      <c r="F111" s="107"/>
      <c r="G111" s="107"/>
      <c r="H111" s="107"/>
      <c r="I111" s="107"/>
      <c r="J111" s="107"/>
      <c r="K111" s="107"/>
      <c r="L111" s="107"/>
      <c r="M111" s="107"/>
    </row>
    <row r="112" spans="1:13" x14ac:dyDescent="0.25">
      <c r="A112" s="1"/>
      <c r="B112" s="1"/>
      <c r="C112" s="1"/>
      <c r="D112" s="1"/>
      <c r="E112" s="1"/>
      <c r="F112" s="1"/>
      <c r="G112" s="1"/>
      <c r="H112" s="1"/>
      <c r="I112" s="1"/>
      <c r="J112" s="1"/>
      <c r="K112" s="1"/>
      <c r="L112" s="1"/>
      <c r="M112" s="1"/>
    </row>
    <row r="113" spans="1:13" x14ac:dyDescent="0.25">
      <c r="A113" s="1"/>
      <c r="B113" s="1"/>
      <c r="C113" s="64"/>
      <c r="D113" s="64"/>
      <c r="E113" s="64"/>
      <c r="F113" s="64"/>
      <c r="G113" s="64"/>
      <c r="H113" s="64"/>
      <c r="I113" s="64"/>
      <c r="J113" s="64"/>
      <c r="K113" s="64"/>
      <c r="L113" s="64"/>
      <c r="M113" s="1"/>
    </row>
    <row r="114" spans="1:13" x14ac:dyDescent="0.25">
      <c r="C114" s="64"/>
      <c r="D114" s="64"/>
      <c r="E114" s="64"/>
      <c r="F114" s="64"/>
      <c r="G114" s="64"/>
      <c r="H114" s="64"/>
      <c r="I114" s="64"/>
      <c r="J114" s="64"/>
      <c r="K114" s="64"/>
      <c r="L114" s="64"/>
    </row>
    <row r="115" spans="1:13" x14ac:dyDescent="0.25">
      <c r="C115" s="64"/>
      <c r="D115" s="64"/>
      <c r="E115" s="64"/>
      <c r="F115" s="64"/>
      <c r="G115" s="64"/>
      <c r="H115" s="64"/>
      <c r="I115" s="64"/>
      <c r="J115" s="64"/>
      <c r="K115" s="64"/>
      <c r="L115" s="64"/>
    </row>
    <row r="116" spans="1:13" x14ac:dyDescent="0.25">
      <c r="C116" s="64"/>
      <c r="D116" s="64"/>
      <c r="E116" s="64"/>
      <c r="F116" s="64"/>
      <c r="G116" s="64"/>
      <c r="H116" s="64"/>
      <c r="I116" s="64"/>
      <c r="J116" s="64"/>
      <c r="K116" s="64"/>
      <c r="L116" s="64"/>
    </row>
    <row r="117" spans="1:13" x14ac:dyDescent="0.25">
      <c r="C117" s="64"/>
      <c r="D117" s="64"/>
      <c r="E117" s="64"/>
      <c r="F117" s="64"/>
      <c r="G117" s="64"/>
      <c r="H117" s="64"/>
      <c r="I117" s="64"/>
      <c r="J117" s="64"/>
      <c r="K117" s="64"/>
      <c r="L117" s="64"/>
    </row>
    <row r="118" spans="1:13" x14ac:dyDescent="0.25">
      <c r="C118" s="64"/>
      <c r="D118" s="64"/>
      <c r="E118" s="64"/>
      <c r="F118" s="64"/>
      <c r="G118" s="64"/>
      <c r="H118" s="64"/>
      <c r="I118" s="64"/>
      <c r="J118" s="64"/>
      <c r="K118" s="64"/>
      <c r="L118" s="64"/>
    </row>
    <row r="119" spans="1:13" x14ac:dyDescent="0.25">
      <c r="C119" s="64"/>
      <c r="D119" s="64"/>
      <c r="E119" s="64"/>
      <c r="F119" s="64"/>
      <c r="G119" s="64"/>
      <c r="H119" s="64"/>
      <c r="I119" s="64"/>
      <c r="J119" s="64"/>
      <c r="K119" s="64"/>
      <c r="L119" s="64"/>
    </row>
    <row r="120" spans="1:13" x14ac:dyDescent="0.25">
      <c r="C120" s="64"/>
      <c r="D120" s="64"/>
      <c r="E120" s="64"/>
      <c r="F120" s="64"/>
      <c r="G120" s="64"/>
      <c r="H120" s="64"/>
      <c r="I120" s="64"/>
      <c r="J120" s="64"/>
      <c r="K120" s="64"/>
      <c r="L120" s="64"/>
    </row>
    <row r="121" spans="1:13" x14ac:dyDescent="0.25">
      <c r="C121" s="64"/>
      <c r="D121" s="64"/>
      <c r="E121" s="64"/>
      <c r="F121" s="64"/>
      <c r="G121" s="64"/>
      <c r="H121" s="64"/>
      <c r="I121" s="64"/>
      <c r="J121" s="64"/>
      <c r="K121" s="64"/>
      <c r="L121" s="64"/>
    </row>
    <row r="122" spans="1:13" x14ac:dyDescent="0.25">
      <c r="C122" s="64"/>
      <c r="D122" s="64"/>
      <c r="E122" s="64"/>
      <c r="F122" s="64"/>
      <c r="G122" s="64"/>
      <c r="H122" s="64"/>
      <c r="I122" s="64"/>
      <c r="J122" s="64"/>
      <c r="K122" s="64"/>
      <c r="L122" s="64"/>
    </row>
    <row r="123" spans="1:13" x14ac:dyDescent="0.25">
      <c r="C123" s="64"/>
      <c r="D123" s="64"/>
      <c r="E123" s="64"/>
      <c r="F123" s="64"/>
      <c r="G123" s="64"/>
      <c r="H123" s="64"/>
      <c r="I123" s="64"/>
      <c r="J123" s="64"/>
      <c r="K123" s="64"/>
      <c r="L123" s="64"/>
    </row>
    <row r="124" spans="1:13" x14ac:dyDescent="0.25">
      <c r="C124" s="64"/>
      <c r="D124" s="64"/>
      <c r="E124" s="64"/>
      <c r="F124" s="64"/>
      <c r="G124" s="64"/>
      <c r="H124" s="64"/>
      <c r="I124" s="64"/>
      <c r="J124" s="64"/>
      <c r="K124" s="64"/>
      <c r="L124" s="64"/>
    </row>
    <row r="125" spans="1:13" x14ac:dyDescent="0.25">
      <c r="C125" s="64"/>
      <c r="D125" s="64"/>
      <c r="E125" s="64"/>
      <c r="F125" s="64"/>
      <c r="G125" s="64"/>
      <c r="H125" s="64"/>
      <c r="I125" s="64"/>
      <c r="J125" s="64"/>
      <c r="K125" s="64"/>
      <c r="L125" s="64"/>
    </row>
    <row r="126" spans="1:13" x14ac:dyDescent="0.25">
      <c r="C126" s="64"/>
      <c r="D126" s="64"/>
      <c r="E126" s="64"/>
      <c r="F126" s="64"/>
      <c r="G126" s="64"/>
      <c r="H126" s="64"/>
      <c r="I126" s="64"/>
      <c r="J126" s="64"/>
      <c r="K126" s="64"/>
      <c r="L126" s="64"/>
    </row>
    <row r="127" spans="1:13" x14ac:dyDescent="0.25">
      <c r="C127" s="64"/>
      <c r="D127" s="64"/>
      <c r="E127" s="64"/>
      <c r="F127" s="64"/>
      <c r="G127" s="64"/>
      <c r="H127" s="64"/>
      <c r="I127" s="64"/>
      <c r="J127" s="64"/>
      <c r="K127" s="64"/>
      <c r="L127" s="64"/>
    </row>
    <row r="128" spans="1:13" x14ac:dyDescent="0.25">
      <c r="C128" s="64"/>
      <c r="D128" s="64"/>
      <c r="E128" s="64"/>
      <c r="F128" s="64"/>
      <c r="G128" s="64"/>
      <c r="H128" s="64"/>
      <c r="I128" s="64"/>
      <c r="J128" s="64"/>
      <c r="K128" s="64"/>
      <c r="L128" s="64"/>
    </row>
    <row r="129" spans="3:12" x14ac:dyDescent="0.25">
      <c r="C129" s="64"/>
      <c r="D129" s="64"/>
      <c r="E129" s="64"/>
      <c r="F129" s="64"/>
      <c r="G129" s="64"/>
      <c r="H129" s="64"/>
      <c r="I129" s="64"/>
      <c r="J129" s="64"/>
      <c r="K129" s="64"/>
      <c r="L129" s="64"/>
    </row>
    <row r="130" spans="3:12" x14ac:dyDescent="0.25">
      <c r="C130" s="64"/>
      <c r="D130" s="64"/>
      <c r="E130" s="64"/>
      <c r="F130" s="64"/>
      <c r="G130" s="64"/>
      <c r="H130" s="64"/>
      <c r="I130" s="64"/>
      <c r="J130" s="64"/>
      <c r="K130" s="64"/>
      <c r="L130" s="64"/>
    </row>
    <row r="131" spans="3:12" x14ac:dyDescent="0.25">
      <c r="C131" s="64"/>
      <c r="D131" s="64"/>
      <c r="E131" s="64"/>
      <c r="F131" s="64"/>
      <c r="G131" s="64"/>
      <c r="H131" s="64"/>
      <c r="I131" s="64"/>
      <c r="J131" s="64"/>
      <c r="K131" s="64"/>
      <c r="L131" s="64"/>
    </row>
    <row r="132" spans="3:12" x14ac:dyDescent="0.25">
      <c r="C132" s="64"/>
      <c r="D132" s="64"/>
      <c r="E132" s="64"/>
      <c r="F132" s="64"/>
      <c r="G132" s="64"/>
      <c r="H132" s="64"/>
      <c r="I132" s="64"/>
      <c r="J132" s="64"/>
      <c r="K132" s="64"/>
      <c r="L132" s="64"/>
    </row>
    <row r="133" spans="3:12" x14ac:dyDescent="0.25">
      <c r="C133" s="64"/>
      <c r="D133" s="64"/>
      <c r="E133" s="64"/>
      <c r="F133" s="64"/>
      <c r="G133" s="64"/>
      <c r="H133" s="64"/>
      <c r="I133" s="64"/>
      <c r="J133" s="64"/>
      <c r="K133" s="64"/>
      <c r="L133" s="64"/>
    </row>
    <row r="134" spans="3:12" x14ac:dyDescent="0.25">
      <c r="C134" s="64"/>
      <c r="D134" s="64"/>
      <c r="E134" s="64"/>
      <c r="F134" s="64"/>
      <c r="G134" s="64"/>
      <c r="H134" s="64"/>
      <c r="I134" s="64"/>
      <c r="J134" s="64"/>
      <c r="K134" s="64"/>
      <c r="L134" s="64"/>
    </row>
    <row r="135" spans="3:12" x14ac:dyDescent="0.25">
      <c r="C135" s="64"/>
      <c r="D135" s="64"/>
      <c r="E135" s="64"/>
      <c r="F135" s="64"/>
      <c r="G135" s="64"/>
      <c r="H135" s="64"/>
      <c r="I135" s="64"/>
      <c r="J135" s="64"/>
      <c r="K135" s="64"/>
      <c r="L135" s="64"/>
    </row>
    <row r="136" spans="3:12" x14ac:dyDescent="0.25">
      <c r="C136" s="64"/>
      <c r="D136" s="64"/>
      <c r="E136" s="64"/>
      <c r="F136" s="64"/>
      <c r="G136" s="64"/>
      <c r="H136" s="64"/>
      <c r="I136" s="64"/>
      <c r="J136" s="64"/>
      <c r="K136" s="64"/>
      <c r="L136" s="64"/>
    </row>
    <row r="137" spans="3:12" x14ac:dyDescent="0.25">
      <c r="C137" s="64"/>
      <c r="D137" s="64"/>
      <c r="E137" s="64"/>
      <c r="F137" s="64"/>
      <c r="G137" s="64"/>
      <c r="H137" s="64"/>
      <c r="I137" s="64"/>
      <c r="J137" s="64"/>
      <c r="K137" s="64"/>
      <c r="L137" s="64"/>
    </row>
    <row r="138" spans="3:12" x14ac:dyDescent="0.25">
      <c r="C138" s="64"/>
      <c r="D138" s="64"/>
      <c r="E138" s="64"/>
      <c r="F138" s="64"/>
      <c r="G138" s="64"/>
      <c r="H138" s="64"/>
      <c r="I138" s="64"/>
      <c r="J138" s="64"/>
      <c r="K138" s="64"/>
      <c r="L138" s="64"/>
    </row>
    <row r="139" spans="3:12" x14ac:dyDescent="0.25">
      <c r="C139" s="64"/>
      <c r="D139" s="64"/>
      <c r="E139" s="64"/>
      <c r="F139" s="64"/>
      <c r="G139" s="64"/>
      <c r="H139" s="64"/>
      <c r="I139" s="64"/>
      <c r="J139" s="64"/>
      <c r="K139" s="64"/>
      <c r="L139" s="64"/>
    </row>
    <row r="140" spans="3:12" x14ac:dyDescent="0.25">
      <c r="C140" s="64"/>
      <c r="D140" s="64"/>
      <c r="E140" s="64"/>
      <c r="F140" s="64"/>
      <c r="G140" s="64"/>
      <c r="H140" s="64"/>
      <c r="I140" s="64"/>
      <c r="J140" s="64"/>
      <c r="K140" s="64"/>
      <c r="L140" s="64"/>
    </row>
    <row r="141" spans="3:12" x14ac:dyDescent="0.25">
      <c r="C141" s="64"/>
      <c r="D141" s="64"/>
      <c r="E141" s="64"/>
      <c r="F141" s="64"/>
      <c r="G141" s="64"/>
      <c r="H141" s="64"/>
      <c r="I141" s="64"/>
      <c r="J141" s="64"/>
      <c r="K141" s="64"/>
      <c r="L141" s="64"/>
    </row>
    <row r="142" spans="3:12" x14ac:dyDescent="0.25">
      <c r="C142" s="64"/>
      <c r="D142" s="64"/>
      <c r="E142" s="64"/>
      <c r="F142" s="64"/>
      <c r="G142" s="64"/>
      <c r="H142" s="64"/>
      <c r="I142" s="64"/>
      <c r="J142" s="64"/>
      <c r="K142" s="64"/>
      <c r="L142" s="64"/>
    </row>
    <row r="143" spans="3:12" x14ac:dyDescent="0.25">
      <c r="C143" s="64"/>
      <c r="D143" s="64"/>
      <c r="E143" s="64"/>
      <c r="F143" s="64"/>
      <c r="G143" s="64"/>
      <c r="H143" s="64"/>
      <c r="I143" s="64"/>
      <c r="J143" s="64"/>
      <c r="K143" s="64"/>
      <c r="L143" s="64"/>
    </row>
    <row r="144" spans="3:12" x14ac:dyDescent="0.25">
      <c r="C144" s="64"/>
      <c r="D144" s="64"/>
      <c r="E144" s="64"/>
      <c r="F144" s="64"/>
      <c r="G144" s="64"/>
      <c r="H144" s="64"/>
      <c r="I144" s="64"/>
      <c r="J144" s="64"/>
      <c r="K144" s="64"/>
      <c r="L144" s="64"/>
    </row>
    <row r="145" spans="3:12" x14ac:dyDescent="0.25">
      <c r="C145" s="64"/>
      <c r="D145" s="64"/>
      <c r="E145" s="64"/>
      <c r="F145" s="64"/>
      <c r="G145" s="64"/>
      <c r="H145" s="64"/>
      <c r="I145" s="64"/>
      <c r="J145" s="64"/>
      <c r="K145" s="64"/>
      <c r="L145" s="64"/>
    </row>
    <row r="146" spans="3:12" x14ac:dyDescent="0.25">
      <c r="C146" s="64"/>
      <c r="D146" s="64"/>
      <c r="E146" s="64"/>
      <c r="F146" s="64"/>
      <c r="G146" s="64"/>
      <c r="H146" s="64"/>
      <c r="I146" s="64"/>
      <c r="J146" s="64"/>
      <c r="K146" s="64"/>
      <c r="L146" s="64"/>
    </row>
    <row r="147" spans="3:12" x14ac:dyDescent="0.25">
      <c r="C147" s="64"/>
      <c r="D147" s="64"/>
      <c r="E147" s="64"/>
      <c r="F147" s="64"/>
      <c r="G147" s="64"/>
      <c r="H147" s="64"/>
      <c r="I147" s="64"/>
      <c r="J147" s="64"/>
      <c r="K147" s="64"/>
      <c r="L147" s="64"/>
    </row>
    <row r="148" spans="3:12" x14ac:dyDescent="0.25">
      <c r="C148" s="64"/>
      <c r="D148" s="64"/>
      <c r="E148" s="64"/>
      <c r="F148" s="64"/>
      <c r="G148" s="64"/>
      <c r="H148" s="64"/>
      <c r="I148" s="64"/>
      <c r="J148" s="64"/>
      <c r="K148" s="64"/>
      <c r="L148" s="64"/>
    </row>
    <row r="149" spans="3:12" x14ac:dyDescent="0.25">
      <c r="C149" s="64"/>
      <c r="D149" s="64"/>
      <c r="E149" s="64"/>
      <c r="F149" s="64"/>
      <c r="G149" s="64"/>
      <c r="H149" s="64"/>
      <c r="I149" s="64"/>
      <c r="J149" s="64"/>
      <c r="K149" s="64"/>
      <c r="L149" s="64"/>
    </row>
    <row r="150" spans="3:12" x14ac:dyDescent="0.25">
      <c r="C150" s="64"/>
      <c r="D150" s="64"/>
      <c r="E150" s="64"/>
      <c r="F150" s="64"/>
      <c r="G150" s="64"/>
      <c r="H150" s="64"/>
      <c r="I150" s="64"/>
      <c r="J150" s="64"/>
      <c r="K150" s="64"/>
      <c r="L150" s="64"/>
    </row>
    <row r="151" spans="3:12" x14ac:dyDescent="0.25">
      <c r="C151" s="64"/>
      <c r="D151" s="64"/>
      <c r="E151" s="64"/>
      <c r="F151" s="64"/>
      <c r="G151" s="64"/>
      <c r="H151" s="64"/>
      <c r="I151" s="64"/>
      <c r="J151" s="64"/>
      <c r="K151" s="64"/>
      <c r="L151" s="64"/>
    </row>
    <row r="152" spans="3:12" x14ac:dyDescent="0.25">
      <c r="C152" s="64"/>
      <c r="D152" s="64"/>
      <c r="E152" s="64"/>
      <c r="F152" s="64"/>
      <c r="G152" s="64"/>
      <c r="H152" s="64"/>
      <c r="I152" s="64"/>
      <c r="J152" s="64"/>
      <c r="K152" s="64"/>
      <c r="L152" s="64"/>
    </row>
    <row r="153" spans="3:12" x14ac:dyDescent="0.25">
      <c r="C153" s="64"/>
      <c r="D153" s="64"/>
      <c r="E153" s="64"/>
      <c r="F153" s="64"/>
      <c r="G153" s="64"/>
      <c r="H153" s="64"/>
      <c r="I153" s="64"/>
      <c r="J153" s="64"/>
      <c r="K153" s="64"/>
      <c r="L153" s="64"/>
    </row>
    <row r="154" spans="3:12" x14ac:dyDescent="0.25">
      <c r="C154" s="64"/>
      <c r="D154" s="64"/>
      <c r="E154" s="64"/>
      <c r="F154" s="64"/>
      <c r="G154" s="64"/>
      <c r="H154" s="64"/>
      <c r="I154" s="64"/>
      <c r="J154" s="64"/>
      <c r="K154" s="64"/>
      <c r="L154" s="64"/>
    </row>
    <row r="155" spans="3:12" x14ac:dyDescent="0.25">
      <c r="C155" s="64"/>
      <c r="D155" s="64"/>
      <c r="E155" s="64"/>
      <c r="F155" s="64"/>
      <c r="G155" s="64"/>
      <c r="H155" s="64"/>
      <c r="I155" s="64"/>
      <c r="J155" s="64"/>
      <c r="K155" s="64"/>
      <c r="L155" s="64"/>
    </row>
    <row r="156" spans="3:12" x14ac:dyDescent="0.25">
      <c r="C156" s="64"/>
      <c r="D156" s="64"/>
      <c r="E156" s="64"/>
      <c r="F156" s="64"/>
      <c r="G156" s="64"/>
      <c r="H156" s="64"/>
      <c r="I156" s="64"/>
      <c r="J156" s="64"/>
      <c r="K156" s="64"/>
      <c r="L156" s="64"/>
    </row>
    <row r="157" spans="3:12" x14ac:dyDescent="0.25">
      <c r="C157" s="64"/>
      <c r="D157" s="64"/>
      <c r="E157" s="64"/>
      <c r="F157" s="64"/>
      <c r="G157" s="64"/>
      <c r="H157" s="64"/>
      <c r="I157" s="64"/>
      <c r="J157" s="64"/>
      <c r="K157" s="64"/>
      <c r="L157" s="64"/>
    </row>
    <row r="158" spans="3:12" x14ac:dyDescent="0.25">
      <c r="C158" s="64"/>
      <c r="D158" s="64"/>
      <c r="E158" s="64"/>
      <c r="F158" s="64"/>
      <c r="G158" s="64"/>
      <c r="H158" s="64"/>
      <c r="I158" s="64"/>
      <c r="J158" s="64"/>
      <c r="K158" s="64"/>
      <c r="L158" s="64"/>
    </row>
    <row r="159" spans="3:12" x14ac:dyDescent="0.25">
      <c r="C159" s="64"/>
      <c r="D159" s="64"/>
      <c r="E159" s="64"/>
      <c r="F159" s="64"/>
      <c r="G159" s="64"/>
      <c r="H159" s="64"/>
      <c r="I159" s="64"/>
      <c r="J159" s="64"/>
      <c r="K159" s="64"/>
      <c r="L159" s="64"/>
    </row>
    <row r="160" spans="3:12" x14ac:dyDescent="0.25">
      <c r="C160" s="64"/>
      <c r="D160" s="64"/>
      <c r="E160" s="64"/>
      <c r="F160" s="64"/>
      <c r="G160" s="64"/>
      <c r="H160" s="64"/>
      <c r="I160" s="64"/>
      <c r="J160" s="64"/>
      <c r="K160" s="64"/>
      <c r="L160" s="64"/>
    </row>
    <row r="161" spans="3:12" x14ac:dyDescent="0.25">
      <c r="C161" s="64"/>
      <c r="D161" s="64"/>
      <c r="E161" s="64"/>
      <c r="F161" s="64"/>
      <c r="G161" s="64"/>
      <c r="H161" s="64"/>
      <c r="I161" s="64"/>
      <c r="J161" s="64"/>
      <c r="K161" s="64"/>
      <c r="L161" s="64"/>
    </row>
    <row r="162" spans="3:12" x14ac:dyDescent="0.25">
      <c r="C162" s="64"/>
      <c r="D162" s="64"/>
      <c r="E162" s="64"/>
      <c r="F162" s="64"/>
      <c r="G162" s="64"/>
      <c r="H162" s="64"/>
      <c r="I162" s="64"/>
      <c r="J162" s="64"/>
      <c r="K162" s="64"/>
      <c r="L162" s="64"/>
    </row>
  </sheetData>
  <protectedRanges>
    <protectedRange sqref="D80:F80" name="Rozstęp39"/>
    <protectedRange sqref="D78:F78" name="Rozstęp37"/>
    <protectedRange sqref="D64:K64" name="Rozstęp31"/>
    <protectedRange sqref="K47" name="Rozstęp29"/>
    <protectedRange sqref="E47:F47" name="Rozstęp27"/>
    <protectedRange sqref="H42:I42 H44:I44 H46:I46" name="Rozstęp19"/>
    <protectedRange sqref="J40" name="Rozstęp17"/>
    <protectedRange sqref="D39" name="Rozstęp15"/>
    <protectedRange sqref="D63:K63 D34:K38 D73:K77" name="Rozstęp9"/>
    <protectedRange sqref="B15:B23" name="Rozstęp7"/>
    <protectedRange sqref="F4:J4" name="Rozstęp5"/>
    <protectedRange sqref="B6:D6" name="Rozstęp3"/>
    <protectedRange sqref="B4:D4" name="Rozstęp2"/>
    <protectedRange sqref="F2:L2" name="Rozstęp4"/>
    <protectedRange sqref="B12:F12" name="Rozstęp6"/>
    <protectedRange sqref="D31:G31" name="Rozstęp8"/>
    <protectedRange sqref="G40" name="Rozstęp16"/>
    <protectedRange sqref="E41:F41 E43:F43 E45:F45" name="Rozstęp18"/>
    <protectedRange sqref="K42 K44 K46" name="Rozstęp20"/>
    <protectedRange sqref="H47:I47" name="Rozstęp28"/>
    <protectedRange sqref="D60:G60" name="Rozstęp30"/>
    <protectedRange sqref="D70:G70" name="Rozstęp32"/>
    <protectedRange sqref="G79:K80" name="Rozstęp38"/>
    <protectedRange sqref="G81:H81" name="Rozstęp40"/>
    <protectedRange sqref="D82:K83" name="Rozstęp42"/>
    <protectedRange sqref="C103" name="Rozstęp44"/>
  </protectedRanges>
  <mergeCells count="41">
    <mergeCell ref="C90:L90"/>
    <mergeCell ref="C111:M111"/>
    <mergeCell ref="B93:K93"/>
    <mergeCell ref="E105:G105"/>
    <mergeCell ref="C60:C61"/>
    <mergeCell ref="D60:G60"/>
    <mergeCell ref="C87:L87"/>
    <mergeCell ref="C88:L88"/>
    <mergeCell ref="C89:L89"/>
    <mergeCell ref="C86:L86"/>
    <mergeCell ref="H60:K60"/>
    <mergeCell ref="L60:L61"/>
    <mergeCell ref="C66:H66"/>
    <mergeCell ref="B68:L68"/>
    <mergeCell ref="B70:B71"/>
    <mergeCell ref="C70:C71"/>
    <mergeCell ref="D70:G70"/>
    <mergeCell ref="H70:K70"/>
    <mergeCell ref="L70:L71"/>
    <mergeCell ref="B60:B61"/>
    <mergeCell ref="C50:H50"/>
    <mergeCell ref="C52:L52"/>
    <mergeCell ref="C53:L53"/>
    <mergeCell ref="C54:L54"/>
    <mergeCell ref="C55:L55"/>
    <mergeCell ref="C56:L56"/>
    <mergeCell ref="B24:C24"/>
    <mergeCell ref="B29:L29"/>
    <mergeCell ref="B31:B32"/>
    <mergeCell ref="C31:C32"/>
    <mergeCell ref="D31:G31"/>
    <mergeCell ref="H31:K31"/>
    <mergeCell ref="L31:L32"/>
    <mergeCell ref="A15:G23"/>
    <mergeCell ref="B2:D2"/>
    <mergeCell ref="F2:L2"/>
    <mergeCell ref="B4:D4"/>
    <mergeCell ref="F4:J4"/>
    <mergeCell ref="B6:D6"/>
    <mergeCell ref="B9:L9"/>
    <mergeCell ref="B12:F12"/>
  </mergeCells>
  <dataValidations count="2">
    <dataValidation type="date" operator="greaterThan" allowBlank="1" showInputMessage="1" showErrorMessage="1" sqref="C103" xr:uid="{4C80C608-02E7-427A-9ABE-63C044C8429D}">
      <formula1>44927</formula1>
    </dataValidation>
    <dataValidation allowBlank="1" showInputMessage="1" showErrorMessage="1" error="Kwota nie może być wyższa od iloczynu liczby uczniów oraz kwoty na ucznia i wskaźnika" sqref="D63:K63 L63:L64 D48:L48" xr:uid="{401AEC4F-9535-43F2-927B-27293FEE14F3}"/>
  </dataValidations>
  <pageMargins left="0.7" right="0.7" top="0.75" bottom="0.75" header="0.3" footer="0.3"/>
  <pageSetup paperSize="9" scale="56"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defaultSize="0" autoFill="0" autoLine="0" autoPict="0">
                <anchor moveWithCells="1">
                  <from>
                    <xdr:col>1</xdr:col>
                    <xdr:colOff>57150</xdr:colOff>
                    <xdr:row>15</xdr:row>
                    <xdr:rowOff>0</xdr:rowOff>
                  </from>
                  <to>
                    <xdr:col>2</xdr:col>
                    <xdr:colOff>3857625</xdr:colOff>
                    <xdr:row>15</xdr:row>
                    <xdr:rowOff>266700</xdr:rowOff>
                  </to>
                </anchor>
              </controlPr>
            </control>
          </mc:Choice>
        </mc:AlternateContent>
        <mc:AlternateContent xmlns:mc="http://schemas.openxmlformats.org/markup-compatibility/2006">
          <mc:Choice Requires="x14">
            <control shapeId="1026" r:id="rId5" name="Option Button 2">
              <controlPr defaultSize="0" autoFill="0" autoLine="0" autoPict="0">
                <anchor moveWithCells="1">
                  <from>
                    <xdr:col>1</xdr:col>
                    <xdr:colOff>57150</xdr:colOff>
                    <xdr:row>16</xdr:row>
                    <xdr:rowOff>28575</xdr:rowOff>
                  </from>
                  <to>
                    <xdr:col>2</xdr:col>
                    <xdr:colOff>3857625</xdr:colOff>
                    <xdr:row>16</xdr:row>
                    <xdr:rowOff>295275</xdr:rowOff>
                  </to>
                </anchor>
              </controlPr>
            </control>
          </mc:Choice>
        </mc:AlternateContent>
        <mc:AlternateContent xmlns:mc="http://schemas.openxmlformats.org/markup-compatibility/2006">
          <mc:Choice Requires="x14">
            <control shapeId="1027" r:id="rId6" name="Option Button 3">
              <controlPr defaultSize="0" autoFill="0" autoLine="0" autoPict="0">
                <anchor moveWithCells="1">
                  <from>
                    <xdr:col>1</xdr:col>
                    <xdr:colOff>57150</xdr:colOff>
                    <xdr:row>17</xdr:row>
                    <xdr:rowOff>0</xdr:rowOff>
                  </from>
                  <to>
                    <xdr:col>2</xdr:col>
                    <xdr:colOff>3857625</xdr:colOff>
                    <xdr:row>17</xdr:row>
                    <xdr:rowOff>266700</xdr:rowOff>
                  </to>
                </anchor>
              </controlPr>
            </control>
          </mc:Choice>
        </mc:AlternateContent>
        <mc:AlternateContent xmlns:mc="http://schemas.openxmlformats.org/markup-compatibility/2006">
          <mc:Choice Requires="x14">
            <control shapeId="1028" r:id="rId7" name="Option Button 4">
              <controlPr defaultSize="0" autoFill="0" autoLine="0" autoPict="0">
                <anchor moveWithCells="1">
                  <from>
                    <xdr:col>1</xdr:col>
                    <xdr:colOff>57150</xdr:colOff>
                    <xdr:row>18</xdr:row>
                    <xdr:rowOff>28575</xdr:rowOff>
                  </from>
                  <to>
                    <xdr:col>2</xdr:col>
                    <xdr:colOff>3857625</xdr:colOff>
                    <xdr:row>18</xdr:row>
                    <xdr:rowOff>295275</xdr:rowOff>
                  </to>
                </anchor>
              </controlPr>
            </control>
          </mc:Choice>
        </mc:AlternateContent>
        <mc:AlternateContent xmlns:mc="http://schemas.openxmlformats.org/markup-compatibility/2006">
          <mc:Choice Requires="x14">
            <control shapeId="1029" r:id="rId8" name="Option Button 5">
              <controlPr defaultSize="0" autoFill="0" autoLine="0" autoPict="0">
                <anchor moveWithCells="1">
                  <from>
                    <xdr:col>1</xdr:col>
                    <xdr:colOff>57150</xdr:colOff>
                    <xdr:row>19</xdr:row>
                    <xdr:rowOff>19050</xdr:rowOff>
                  </from>
                  <to>
                    <xdr:col>2</xdr:col>
                    <xdr:colOff>3857625</xdr:colOff>
                    <xdr:row>19</xdr:row>
                    <xdr:rowOff>276225</xdr:rowOff>
                  </to>
                </anchor>
              </controlPr>
            </control>
          </mc:Choice>
        </mc:AlternateContent>
        <mc:AlternateContent xmlns:mc="http://schemas.openxmlformats.org/markup-compatibility/2006">
          <mc:Choice Requires="x14">
            <control shapeId="1030" r:id="rId9" name="Option Button 6">
              <controlPr defaultSize="0" autoFill="0" autoLine="0" autoPict="0">
                <anchor moveWithCells="1">
                  <from>
                    <xdr:col>1</xdr:col>
                    <xdr:colOff>57150</xdr:colOff>
                    <xdr:row>20</xdr:row>
                    <xdr:rowOff>9525</xdr:rowOff>
                  </from>
                  <to>
                    <xdr:col>4</xdr:col>
                    <xdr:colOff>19050</xdr:colOff>
                    <xdr:row>21</xdr:row>
                    <xdr:rowOff>38100</xdr:rowOff>
                  </to>
                </anchor>
              </controlPr>
            </control>
          </mc:Choice>
        </mc:AlternateContent>
        <mc:AlternateContent xmlns:mc="http://schemas.openxmlformats.org/markup-compatibility/2006">
          <mc:Choice Requires="x14">
            <control shapeId="1031" r:id="rId10" name="Option Button 7">
              <controlPr defaultSize="0" autoFill="0" autoLine="0" autoPict="0">
                <anchor moveWithCells="1">
                  <from>
                    <xdr:col>1</xdr:col>
                    <xdr:colOff>38100</xdr:colOff>
                    <xdr:row>21</xdr:row>
                    <xdr:rowOff>19050</xdr:rowOff>
                  </from>
                  <to>
                    <xdr:col>2</xdr:col>
                    <xdr:colOff>3848100</xdr:colOff>
                    <xdr:row>21</xdr:row>
                    <xdr:rowOff>285750</xdr:rowOff>
                  </to>
                </anchor>
              </controlPr>
            </control>
          </mc:Choice>
        </mc:AlternateContent>
        <mc:AlternateContent xmlns:mc="http://schemas.openxmlformats.org/markup-compatibility/2006">
          <mc:Choice Requires="x14">
            <control shapeId="1032" r:id="rId11" name="Option Button 8">
              <controlPr defaultSize="0" autoFill="0" autoLine="0" autoPict="0">
                <anchor moveWithCells="1">
                  <from>
                    <xdr:col>1</xdr:col>
                    <xdr:colOff>38100</xdr:colOff>
                    <xdr:row>22</xdr:row>
                    <xdr:rowOff>19050</xdr:rowOff>
                  </from>
                  <to>
                    <xdr:col>2</xdr:col>
                    <xdr:colOff>3848100</xdr:colOff>
                    <xdr:row>22</xdr:row>
                    <xdr:rowOff>276225</xdr:rowOff>
                  </to>
                </anchor>
              </controlPr>
            </control>
          </mc:Choice>
        </mc:AlternateContent>
        <mc:AlternateContent xmlns:mc="http://schemas.openxmlformats.org/markup-compatibility/2006">
          <mc:Choice Requires="x14">
            <control shapeId="1033" r:id="rId12" name="Option Button 9">
              <controlPr defaultSize="0" autoFill="0" autoLine="0" autoPict="0">
                <anchor moveWithCells="1">
                  <from>
                    <xdr:col>1</xdr:col>
                    <xdr:colOff>38100</xdr:colOff>
                    <xdr:row>22</xdr:row>
                    <xdr:rowOff>295275</xdr:rowOff>
                  </from>
                  <to>
                    <xdr:col>2</xdr:col>
                    <xdr:colOff>3848100</xdr:colOff>
                    <xdr:row>24</xdr:row>
                    <xdr:rowOff>66675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5">
        <x14:dataValidation type="list" allowBlank="1" showInputMessage="1" showErrorMessage="1" errorTitle="Uwaga" error="Należy wybrać właściwy z listy rozwijanej" promptTitle="Uwaga" prompt="Należy wybrać właściwy wiersz z listy rozwijanej" xr:uid="{08D17B79-2F0F-462A-9C57-50BDF14F941A}">
          <x14:formula1>
            <xm:f>Arkusz2!$B$1:$B$2</xm:f>
          </x14:formula1>
          <xm:sqref>D70:G70 D60:G60 D31:G31</xm:sqref>
        </x14:dataValidation>
        <x14:dataValidation type="list" allowBlank="1" showInputMessage="1" showErrorMessage="1" errorTitle="Uwaga" error="Wpisz właściwe lub wybierz z listy" promptTitle="Uwaga" prompt="Wybierz z listy rozwijanej" xr:uid="{245E4F31-CCDB-41C2-A8D2-6FE773DB6A31}">
          <x14:formula1>
            <xm:f>Arkusz2!$A$1:$A$2</xm:f>
          </x14:formula1>
          <xm:sqref>B12:F12</xm:sqref>
        </x14:dataValidation>
        <x14:dataValidation type="custom" allowBlank="1" showInputMessage="1" showErrorMessage="1" error="Kwota nie może być wyższa od iloczynu liczby uczniów oraz kwoty na ucznia i wskaźnika" xr:uid="{85451D2E-3FF1-4627-89DF-55803A81EF2B}">
          <x14:formula1>
            <xm:f>D39&lt;=Arkusz2!C35</xm:f>
          </x14:formula1>
          <xm:sqref>D39:K47</xm:sqref>
        </x14:dataValidation>
        <x14:dataValidation type="custom" allowBlank="1" showInputMessage="1" showErrorMessage="1" error="Kwota nie może być wyższa od iloczynu liczby uczniów oraz kwoty na ucznia i wskaźnika" xr:uid="{7C6E3698-66D6-47EA-83D0-E560D4C49DF7}">
          <x14:formula1>
            <xm:f>D64&lt;=Arkusz2!C46</xm:f>
          </x14:formula1>
          <xm:sqref>D64:K64</xm:sqref>
        </x14:dataValidation>
        <x14:dataValidation type="custom" allowBlank="1" showInputMessage="1" showErrorMessage="1" error="Kwota nie może być wyższa od iloczynu liczby uczniów oraz kwoty na ucznia i wskaźnika" xr:uid="{8B75B794-AA5C-48B0-8EB5-A19B4BA86F99}">
          <x14:formula1>
            <xm:f>D78&lt;=Arkusz2!C53</xm:f>
          </x14:formula1>
          <xm:sqref>D78:K83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25129A-9EF7-4F2C-BD2E-DCE853835AA4}">
  <dimension ref="A1:S89"/>
  <sheetViews>
    <sheetView workbookViewId="0">
      <selection activeCell="B4" sqref="B4"/>
    </sheetView>
  </sheetViews>
  <sheetFormatPr defaultRowHeight="15" x14ac:dyDescent="0.25"/>
  <cols>
    <col min="1" max="1" width="31.5703125" style="21" customWidth="1"/>
    <col min="2" max="2" width="35.42578125" style="21" customWidth="1"/>
    <col min="3" max="8" width="10" style="21" customWidth="1"/>
    <col min="9" max="9" width="10.42578125" style="21" customWidth="1"/>
    <col min="10" max="10" width="10" style="21" customWidth="1"/>
    <col min="11" max="16384" width="9.140625" style="21"/>
  </cols>
  <sheetData>
    <row r="1" spans="1:19" x14ac:dyDescent="0.25">
      <c r="A1" s="21" t="s">
        <v>6</v>
      </c>
      <c r="B1" s="21" t="s">
        <v>12</v>
      </c>
    </row>
    <row r="2" spans="1:19" x14ac:dyDescent="0.25">
      <c r="A2" s="21" t="s">
        <v>36</v>
      </c>
      <c r="B2" s="21" t="s">
        <v>35</v>
      </c>
      <c r="I2" s="21">
        <v>1</v>
      </c>
    </row>
    <row r="4" spans="1:19" x14ac:dyDescent="0.25">
      <c r="C4" s="21" t="str">
        <f>ADDRESS(ROW(C6),COLUMN(C6))</f>
        <v>$C$6</v>
      </c>
      <c r="D4" s="21" t="str">
        <f t="shared" ref="D4:S4" si="0">ADDRESS(ROW(D6),COLUMN(D6))</f>
        <v>$D$6</v>
      </c>
      <c r="E4" s="21" t="str">
        <f t="shared" si="0"/>
        <v>$E$6</v>
      </c>
      <c r="F4" s="21" t="str">
        <f t="shared" si="0"/>
        <v>$F$6</v>
      </c>
      <c r="G4" s="21" t="str">
        <f t="shared" si="0"/>
        <v>$G$6</v>
      </c>
      <c r="H4" s="21" t="str">
        <f t="shared" si="0"/>
        <v>$H$6</v>
      </c>
      <c r="I4" s="21" t="str">
        <f t="shared" si="0"/>
        <v>$I$6</v>
      </c>
      <c r="J4" s="21" t="str">
        <f t="shared" si="0"/>
        <v>$J$6</v>
      </c>
      <c r="K4" s="21" t="str">
        <f t="shared" si="0"/>
        <v>$K$6</v>
      </c>
      <c r="L4" s="21" t="str">
        <f t="shared" si="0"/>
        <v>$L$6</v>
      </c>
      <c r="M4" s="21" t="str">
        <f t="shared" si="0"/>
        <v>$M$6</v>
      </c>
      <c r="N4" s="21" t="str">
        <f t="shared" si="0"/>
        <v>$N$6</v>
      </c>
      <c r="O4" s="21" t="str">
        <f t="shared" si="0"/>
        <v>$O$6</v>
      </c>
      <c r="P4" s="21" t="str">
        <f t="shared" si="0"/>
        <v>$P$6</v>
      </c>
      <c r="Q4" s="21" t="str">
        <f t="shared" si="0"/>
        <v>$Q$6</v>
      </c>
      <c r="R4" s="21" t="str">
        <f t="shared" si="0"/>
        <v>$R$6</v>
      </c>
      <c r="S4" s="21" t="str">
        <f t="shared" si="0"/>
        <v>$S$6</v>
      </c>
    </row>
    <row r="5" spans="1:19" x14ac:dyDescent="0.25">
      <c r="A5" s="26"/>
      <c r="B5" s="22" t="s">
        <v>80</v>
      </c>
      <c r="C5" s="23">
        <v>98.01</v>
      </c>
      <c r="D5" s="23">
        <v>98.01</v>
      </c>
      <c r="E5" s="23">
        <v>98.01</v>
      </c>
      <c r="F5" s="23">
        <v>183.15</v>
      </c>
      <c r="G5" s="23">
        <v>235.62</v>
      </c>
      <c r="H5" s="23">
        <v>235.62</v>
      </c>
      <c r="I5" s="23">
        <v>326.7</v>
      </c>
      <c r="J5" s="23">
        <v>326.7</v>
      </c>
      <c r="K5" s="24">
        <v>54.45</v>
      </c>
      <c r="L5" s="24">
        <v>54.45</v>
      </c>
      <c r="M5" s="24">
        <v>54.45</v>
      </c>
      <c r="N5" s="24">
        <v>27.23</v>
      </c>
      <c r="O5" s="24">
        <v>27.23</v>
      </c>
      <c r="P5" s="24">
        <v>27.23</v>
      </c>
      <c r="Q5" s="24">
        <v>27.23</v>
      </c>
      <c r="R5" s="24">
        <v>27.23</v>
      </c>
      <c r="S5" s="25">
        <v>24.75</v>
      </c>
    </row>
    <row r="6" spans="1:19" x14ac:dyDescent="0.25">
      <c r="A6" s="26"/>
      <c r="B6" s="22" t="s">
        <v>81</v>
      </c>
      <c r="C6" s="23">
        <f>INDEX(C18:C26,$I$2)</f>
        <v>274.43</v>
      </c>
      <c r="D6" s="57">
        <f t="shared" ref="D6:S6" si="1">INDEX(D18:D26,$I$2)</f>
        <v>274.43</v>
      </c>
      <c r="E6" s="57">
        <f t="shared" si="1"/>
        <v>274.43</v>
      </c>
      <c r="F6" s="57">
        <f t="shared" si="1"/>
        <v>384.62</v>
      </c>
      <c r="G6" s="57">
        <f t="shared" si="1"/>
        <v>494.8</v>
      </c>
      <c r="H6" s="57">
        <f t="shared" si="1"/>
        <v>494.8</v>
      </c>
      <c r="I6" s="57">
        <f t="shared" si="1"/>
        <v>686.07</v>
      </c>
      <c r="J6" s="57">
        <f t="shared" si="1"/>
        <v>686.07</v>
      </c>
      <c r="K6" s="24">
        <f t="shared" si="1"/>
        <v>136.13</v>
      </c>
      <c r="L6" s="58">
        <f t="shared" si="1"/>
        <v>136.13</v>
      </c>
      <c r="M6" s="58">
        <f t="shared" si="1"/>
        <v>136.13</v>
      </c>
      <c r="N6" s="58">
        <f t="shared" si="1"/>
        <v>68.08</v>
      </c>
      <c r="O6" s="58">
        <f t="shared" si="1"/>
        <v>68.08</v>
      </c>
      <c r="P6" s="58">
        <f t="shared" si="1"/>
        <v>68.08</v>
      </c>
      <c r="Q6" s="58">
        <f t="shared" si="1"/>
        <v>68.08</v>
      </c>
      <c r="R6" s="58">
        <f t="shared" si="1"/>
        <v>68.08</v>
      </c>
      <c r="S6" s="25">
        <f t="shared" si="1"/>
        <v>51.98</v>
      </c>
    </row>
    <row r="7" spans="1:19" ht="36" x14ac:dyDescent="0.25">
      <c r="A7" s="26"/>
      <c r="B7" s="22"/>
      <c r="C7" s="27" t="s">
        <v>14</v>
      </c>
      <c r="D7" s="28" t="s">
        <v>15</v>
      </c>
      <c r="E7" s="28" t="s">
        <v>16</v>
      </c>
      <c r="F7" s="28" t="s">
        <v>17</v>
      </c>
      <c r="G7" s="28" t="s">
        <v>18</v>
      </c>
      <c r="H7" s="28" t="s">
        <v>19</v>
      </c>
      <c r="I7" s="28" t="s">
        <v>20</v>
      </c>
      <c r="J7" s="28" t="s">
        <v>37</v>
      </c>
      <c r="K7" s="29" t="s">
        <v>14</v>
      </c>
      <c r="L7" s="30" t="s">
        <v>15</v>
      </c>
      <c r="M7" s="30" t="s">
        <v>16</v>
      </c>
      <c r="N7" s="30" t="s">
        <v>17</v>
      </c>
      <c r="O7" s="30" t="s">
        <v>18</v>
      </c>
      <c r="P7" s="30" t="s">
        <v>19</v>
      </c>
      <c r="Q7" s="30" t="s">
        <v>20</v>
      </c>
      <c r="R7" s="30" t="s">
        <v>37</v>
      </c>
      <c r="S7" s="31" t="s">
        <v>38</v>
      </c>
    </row>
    <row r="8" spans="1:19" ht="15.75" thickBot="1" x14ac:dyDescent="0.3">
      <c r="A8" s="26"/>
      <c r="B8" s="22"/>
      <c r="C8" s="32" t="s">
        <v>39</v>
      </c>
      <c r="D8" s="32" t="s">
        <v>39</v>
      </c>
      <c r="E8" s="32" t="s">
        <v>39</v>
      </c>
      <c r="F8" s="32" t="s">
        <v>39</v>
      </c>
      <c r="G8" s="32" t="s">
        <v>39</v>
      </c>
      <c r="H8" s="32" t="s">
        <v>39</v>
      </c>
      <c r="I8" s="32" t="s">
        <v>39</v>
      </c>
      <c r="J8" s="32" t="s">
        <v>39</v>
      </c>
      <c r="K8" s="33" t="s">
        <v>40</v>
      </c>
      <c r="L8" s="33" t="s">
        <v>40</v>
      </c>
      <c r="M8" s="33" t="s">
        <v>40</v>
      </c>
      <c r="N8" s="33" t="s">
        <v>40</v>
      </c>
      <c r="O8" s="33" t="s">
        <v>40</v>
      </c>
      <c r="P8" s="33" t="s">
        <v>40</v>
      </c>
      <c r="Q8" s="33" t="s">
        <v>40</v>
      </c>
      <c r="R8" s="33" t="s">
        <v>40</v>
      </c>
      <c r="S8" s="34" t="s">
        <v>41</v>
      </c>
    </row>
    <row r="9" spans="1:19" x14ac:dyDescent="0.25">
      <c r="A9" s="111" t="s">
        <v>42</v>
      </c>
      <c r="B9" s="35" t="s">
        <v>43</v>
      </c>
      <c r="C9" s="36">
        <v>2.8</v>
      </c>
      <c r="D9" s="36">
        <v>2.8</v>
      </c>
      <c r="E9" s="36">
        <v>2.8</v>
      </c>
      <c r="F9" s="36">
        <v>2.1</v>
      </c>
      <c r="G9" s="36">
        <v>2.1</v>
      </c>
      <c r="H9" s="36">
        <v>2.1</v>
      </c>
      <c r="I9" s="36">
        <v>2.1</v>
      </c>
      <c r="J9" s="36">
        <v>2.1</v>
      </c>
      <c r="K9" s="37">
        <v>2.5</v>
      </c>
      <c r="L9" s="37">
        <v>2.5</v>
      </c>
      <c r="M9" s="37">
        <v>2.5</v>
      </c>
      <c r="N9" s="37">
        <v>2.5</v>
      </c>
      <c r="O9" s="37">
        <v>2.5</v>
      </c>
      <c r="P9" s="37">
        <v>2.5</v>
      </c>
      <c r="Q9" s="37">
        <v>2.5</v>
      </c>
      <c r="R9" s="37">
        <v>2.5</v>
      </c>
      <c r="S9" s="38">
        <v>2.1</v>
      </c>
    </row>
    <row r="10" spans="1:19" x14ac:dyDescent="0.25">
      <c r="A10" s="111"/>
      <c r="B10" s="39" t="s">
        <v>44</v>
      </c>
      <c r="C10" s="40">
        <v>2</v>
      </c>
      <c r="D10" s="40">
        <v>2</v>
      </c>
      <c r="E10" s="40">
        <v>2</v>
      </c>
      <c r="F10" s="40">
        <v>2</v>
      </c>
      <c r="G10" s="40">
        <v>2</v>
      </c>
      <c r="H10" s="40">
        <v>2</v>
      </c>
      <c r="I10" s="40">
        <v>2</v>
      </c>
      <c r="J10" s="40">
        <v>2</v>
      </c>
      <c r="K10" s="41">
        <v>2.8</v>
      </c>
      <c r="L10" s="41">
        <v>2.8</v>
      </c>
      <c r="M10" s="41">
        <v>2.8</v>
      </c>
      <c r="N10" s="41">
        <v>2.8</v>
      </c>
      <c r="O10" s="41">
        <v>2.8</v>
      </c>
      <c r="P10" s="41">
        <v>2.8</v>
      </c>
      <c r="Q10" s="41">
        <v>2.8</v>
      </c>
      <c r="R10" s="41">
        <v>2.8</v>
      </c>
      <c r="S10" s="42">
        <v>1</v>
      </c>
    </row>
    <row r="11" spans="1:19" x14ac:dyDescent="0.25">
      <c r="A11" s="111"/>
      <c r="B11" s="39" t="s">
        <v>45</v>
      </c>
      <c r="C11" s="40">
        <v>2.8</v>
      </c>
      <c r="D11" s="40">
        <v>2.8</v>
      </c>
      <c r="E11" s="40">
        <v>2.8</v>
      </c>
      <c r="F11" s="40">
        <v>2.1</v>
      </c>
      <c r="G11" s="40">
        <v>2.1</v>
      </c>
      <c r="H11" s="40">
        <v>2.1</v>
      </c>
      <c r="I11" s="40">
        <v>2.1</v>
      </c>
      <c r="J11" s="40">
        <v>2.1</v>
      </c>
      <c r="K11" s="41">
        <v>2.8</v>
      </c>
      <c r="L11" s="41">
        <v>2.8</v>
      </c>
      <c r="M11" s="41">
        <v>2.8</v>
      </c>
      <c r="N11" s="41">
        <v>2.8</v>
      </c>
      <c r="O11" s="41">
        <v>2.8</v>
      </c>
      <c r="P11" s="41">
        <v>2.8</v>
      </c>
      <c r="Q11" s="41">
        <v>2.8</v>
      </c>
      <c r="R11" s="41">
        <v>2.8</v>
      </c>
      <c r="S11" s="42">
        <v>2.1</v>
      </c>
    </row>
    <row r="12" spans="1:19" x14ac:dyDescent="0.25">
      <c r="A12" s="111"/>
      <c r="B12" s="39" t="s">
        <v>46</v>
      </c>
      <c r="C12" s="40">
        <v>2.8</v>
      </c>
      <c r="D12" s="40">
        <v>2.8</v>
      </c>
      <c r="E12" s="40">
        <v>2.8</v>
      </c>
      <c r="F12" s="40">
        <v>2.1</v>
      </c>
      <c r="G12" s="40">
        <v>2.1</v>
      </c>
      <c r="H12" s="40">
        <v>2.1</v>
      </c>
      <c r="I12" s="40">
        <v>2.1</v>
      </c>
      <c r="J12" s="40">
        <v>2.1</v>
      </c>
      <c r="K12" s="41">
        <v>2.5</v>
      </c>
      <c r="L12" s="41">
        <v>2.5</v>
      </c>
      <c r="M12" s="41">
        <v>2.5</v>
      </c>
      <c r="N12" s="41">
        <v>2.5</v>
      </c>
      <c r="O12" s="41">
        <v>2.5</v>
      </c>
      <c r="P12" s="41">
        <v>2.5</v>
      </c>
      <c r="Q12" s="41">
        <v>2.5</v>
      </c>
      <c r="R12" s="41">
        <v>2.5</v>
      </c>
      <c r="S12" s="42">
        <v>2.1</v>
      </c>
    </row>
    <row r="13" spans="1:19" x14ac:dyDescent="0.25">
      <c r="A13" s="111"/>
      <c r="B13" s="39" t="s">
        <v>47</v>
      </c>
      <c r="C13" s="40">
        <v>2.8</v>
      </c>
      <c r="D13" s="40">
        <v>2.8</v>
      </c>
      <c r="E13" s="40">
        <v>2.8</v>
      </c>
      <c r="F13" s="40">
        <v>2.1</v>
      </c>
      <c r="G13" s="40">
        <v>2.1</v>
      </c>
      <c r="H13" s="40">
        <v>2.1</v>
      </c>
      <c r="I13" s="40">
        <v>2.1</v>
      </c>
      <c r="J13" s="40">
        <v>2.1</v>
      </c>
      <c r="K13" s="41">
        <v>2.6</v>
      </c>
      <c r="L13" s="41">
        <v>2.6</v>
      </c>
      <c r="M13" s="41">
        <v>2.6</v>
      </c>
      <c r="N13" s="41">
        <v>2.6</v>
      </c>
      <c r="O13" s="41">
        <v>2.6</v>
      </c>
      <c r="P13" s="41">
        <v>2.6</v>
      </c>
      <c r="Q13" s="41">
        <v>2.6</v>
      </c>
      <c r="R13" s="41">
        <v>2.6</v>
      </c>
      <c r="S13" s="42">
        <v>2.1</v>
      </c>
    </row>
    <row r="14" spans="1:19" x14ac:dyDescent="0.25">
      <c r="A14" s="111"/>
      <c r="B14" s="39" t="s">
        <v>48</v>
      </c>
      <c r="C14" s="40">
        <v>2.1</v>
      </c>
      <c r="D14" s="40">
        <v>2.1</v>
      </c>
      <c r="E14" s="40">
        <v>2.1</v>
      </c>
      <c r="F14" s="40">
        <v>2.1</v>
      </c>
      <c r="G14" s="40">
        <v>2.1</v>
      </c>
      <c r="H14" s="40">
        <v>2.1</v>
      </c>
      <c r="I14" s="40">
        <v>2.1</v>
      </c>
      <c r="J14" s="40">
        <v>2.1</v>
      </c>
      <c r="K14" s="41">
        <v>2.5</v>
      </c>
      <c r="L14" s="41">
        <v>2.5</v>
      </c>
      <c r="M14" s="41">
        <v>2.5</v>
      </c>
      <c r="N14" s="41">
        <v>2.5</v>
      </c>
      <c r="O14" s="41">
        <v>2.5</v>
      </c>
      <c r="P14" s="41">
        <v>2.5</v>
      </c>
      <c r="Q14" s="41">
        <v>2.5</v>
      </c>
      <c r="R14" s="41">
        <v>2.5</v>
      </c>
      <c r="S14" s="42">
        <v>2.1</v>
      </c>
    </row>
    <row r="15" spans="1:19" x14ac:dyDescent="0.25">
      <c r="A15" s="111"/>
      <c r="B15" s="39" t="s">
        <v>49</v>
      </c>
      <c r="C15" s="40">
        <v>8</v>
      </c>
      <c r="D15" s="40">
        <v>8</v>
      </c>
      <c r="E15" s="40">
        <v>8</v>
      </c>
      <c r="F15" s="40">
        <v>8</v>
      </c>
      <c r="G15" s="40">
        <v>8</v>
      </c>
      <c r="H15" s="40">
        <v>8</v>
      </c>
      <c r="I15" s="40">
        <v>8</v>
      </c>
      <c r="J15" s="40">
        <v>8</v>
      </c>
      <c r="K15" s="41">
        <v>8</v>
      </c>
      <c r="L15" s="41">
        <v>8</v>
      </c>
      <c r="M15" s="41">
        <v>8</v>
      </c>
      <c r="N15" s="41">
        <v>8</v>
      </c>
      <c r="O15" s="41">
        <v>8</v>
      </c>
      <c r="P15" s="41">
        <v>8</v>
      </c>
      <c r="Q15" s="41">
        <v>8</v>
      </c>
      <c r="R15" s="41">
        <v>8</v>
      </c>
      <c r="S15" s="42">
        <v>8</v>
      </c>
    </row>
    <row r="16" spans="1:19" x14ac:dyDescent="0.25">
      <c r="A16" s="111"/>
      <c r="B16" s="39" t="s">
        <v>50</v>
      </c>
      <c r="C16" s="40">
        <v>2.6</v>
      </c>
      <c r="D16" s="40">
        <v>2.6</v>
      </c>
      <c r="E16" s="40">
        <v>2.6</v>
      </c>
      <c r="F16" s="40">
        <v>2.6</v>
      </c>
      <c r="G16" s="40">
        <v>2.6</v>
      </c>
      <c r="H16" s="40">
        <v>2.6</v>
      </c>
      <c r="I16" s="40">
        <v>2.6</v>
      </c>
      <c r="J16" s="40">
        <v>2.6</v>
      </c>
      <c r="K16" s="41">
        <v>2.8</v>
      </c>
      <c r="L16" s="41">
        <v>2.8</v>
      </c>
      <c r="M16" s="41">
        <v>2.8</v>
      </c>
      <c r="N16" s="41">
        <v>2.8</v>
      </c>
      <c r="O16" s="41">
        <v>2.8</v>
      </c>
      <c r="P16" s="41">
        <v>2.8</v>
      </c>
      <c r="Q16" s="41">
        <v>2.8</v>
      </c>
      <c r="R16" s="41">
        <v>2.8</v>
      </c>
      <c r="S16" s="42">
        <v>2.6</v>
      </c>
    </row>
    <row r="17" spans="1:19" ht="15.75" thickBot="1" x14ac:dyDescent="0.3">
      <c r="A17" s="111"/>
      <c r="B17" s="43" t="s">
        <v>51</v>
      </c>
      <c r="C17" s="44">
        <v>20</v>
      </c>
      <c r="D17" s="44">
        <v>20</v>
      </c>
      <c r="E17" s="44">
        <v>20</v>
      </c>
      <c r="F17" s="44">
        <v>20</v>
      </c>
      <c r="G17" s="44">
        <v>20</v>
      </c>
      <c r="H17" s="44">
        <v>20</v>
      </c>
      <c r="I17" s="44">
        <v>20</v>
      </c>
      <c r="J17" s="44">
        <v>20</v>
      </c>
      <c r="K17" s="45">
        <v>20</v>
      </c>
      <c r="L17" s="45">
        <v>20</v>
      </c>
      <c r="M17" s="45">
        <v>20</v>
      </c>
      <c r="N17" s="45">
        <v>20</v>
      </c>
      <c r="O17" s="45">
        <v>20</v>
      </c>
      <c r="P17" s="45">
        <v>20</v>
      </c>
      <c r="Q17" s="45">
        <v>20</v>
      </c>
      <c r="R17" s="45">
        <v>20</v>
      </c>
      <c r="S17" s="46">
        <v>20</v>
      </c>
    </row>
    <row r="18" spans="1:19" x14ac:dyDescent="0.25">
      <c r="A18" s="111" t="s">
        <v>52</v>
      </c>
      <c r="B18" s="47" t="s">
        <v>43</v>
      </c>
      <c r="C18" s="48">
        <f>ROUND(C$5*C9,2)</f>
        <v>274.43</v>
      </c>
      <c r="D18" s="48">
        <f t="shared" ref="D18:S26" si="2">ROUND(D$5*D9,2)</f>
        <v>274.43</v>
      </c>
      <c r="E18" s="48">
        <f t="shared" si="2"/>
        <v>274.43</v>
      </c>
      <c r="F18" s="48">
        <f t="shared" si="2"/>
        <v>384.62</v>
      </c>
      <c r="G18" s="48">
        <f t="shared" si="2"/>
        <v>494.8</v>
      </c>
      <c r="H18" s="48">
        <f t="shared" si="2"/>
        <v>494.8</v>
      </c>
      <c r="I18" s="48">
        <f t="shared" si="2"/>
        <v>686.07</v>
      </c>
      <c r="J18" s="48">
        <f t="shared" si="2"/>
        <v>686.07</v>
      </c>
      <c r="K18" s="49">
        <f t="shared" si="2"/>
        <v>136.13</v>
      </c>
      <c r="L18" s="49">
        <f t="shared" si="2"/>
        <v>136.13</v>
      </c>
      <c r="M18" s="49">
        <f t="shared" si="2"/>
        <v>136.13</v>
      </c>
      <c r="N18" s="49">
        <f t="shared" si="2"/>
        <v>68.08</v>
      </c>
      <c r="O18" s="49">
        <f t="shared" si="2"/>
        <v>68.08</v>
      </c>
      <c r="P18" s="49">
        <f t="shared" si="2"/>
        <v>68.08</v>
      </c>
      <c r="Q18" s="49">
        <f t="shared" si="2"/>
        <v>68.08</v>
      </c>
      <c r="R18" s="49">
        <f t="shared" si="2"/>
        <v>68.08</v>
      </c>
      <c r="S18" s="50">
        <f t="shared" si="2"/>
        <v>51.98</v>
      </c>
    </row>
    <row r="19" spans="1:19" x14ac:dyDescent="0.25">
      <c r="A19" s="111"/>
      <c r="B19" s="51" t="s">
        <v>44</v>
      </c>
      <c r="C19" s="23">
        <f t="shared" ref="C19:R26" si="3">ROUND(C$5*C10,2)</f>
        <v>196.02</v>
      </c>
      <c r="D19" s="23">
        <f t="shared" si="3"/>
        <v>196.02</v>
      </c>
      <c r="E19" s="23">
        <f t="shared" si="3"/>
        <v>196.02</v>
      </c>
      <c r="F19" s="23">
        <f t="shared" si="3"/>
        <v>366.3</v>
      </c>
      <c r="G19" s="23">
        <f t="shared" si="3"/>
        <v>471.24</v>
      </c>
      <c r="H19" s="23">
        <f t="shared" si="3"/>
        <v>471.24</v>
      </c>
      <c r="I19" s="23">
        <f t="shared" si="3"/>
        <v>653.4</v>
      </c>
      <c r="J19" s="23">
        <f t="shared" si="3"/>
        <v>653.4</v>
      </c>
      <c r="K19" s="24">
        <f t="shared" si="3"/>
        <v>152.46</v>
      </c>
      <c r="L19" s="24">
        <f t="shared" si="3"/>
        <v>152.46</v>
      </c>
      <c r="M19" s="24">
        <f t="shared" si="3"/>
        <v>152.46</v>
      </c>
      <c r="N19" s="24">
        <f t="shared" si="3"/>
        <v>76.239999999999995</v>
      </c>
      <c r="O19" s="24">
        <f t="shared" si="3"/>
        <v>76.239999999999995</v>
      </c>
      <c r="P19" s="24">
        <f t="shared" si="3"/>
        <v>76.239999999999995</v>
      </c>
      <c r="Q19" s="24">
        <f t="shared" si="3"/>
        <v>76.239999999999995</v>
      </c>
      <c r="R19" s="24">
        <f t="shared" si="3"/>
        <v>76.239999999999995</v>
      </c>
      <c r="S19" s="52">
        <f t="shared" si="2"/>
        <v>24.75</v>
      </c>
    </row>
    <row r="20" spans="1:19" x14ac:dyDescent="0.25">
      <c r="A20" s="111"/>
      <c r="B20" s="51" t="s">
        <v>45</v>
      </c>
      <c r="C20" s="23">
        <f t="shared" si="3"/>
        <v>274.43</v>
      </c>
      <c r="D20" s="23">
        <f t="shared" si="2"/>
        <v>274.43</v>
      </c>
      <c r="E20" s="23">
        <f t="shared" si="2"/>
        <v>274.43</v>
      </c>
      <c r="F20" s="23">
        <f t="shared" si="2"/>
        <v>384.62</v>
      </c>
      <c r="G20" s="23">
        <f t="shared" si="2"/>
        <v>494.8</v>
      </c>
      <c r="H20" s="23">
        <f t="shared" si="2"/>
        <v>494.8</v>
      </c>
      <c r="I20" s="23">
        <f t="shared" si="2"/>
        <v>686.07</v>
      </c>
      <c r="J20" s="23">
        <f t="shared" si="2"/>
        <v>686.07</v>
      </c>
      <c r="K20" s="24">
        <f t="shared" si="2"/>
        <v>152.46</v>
      </c>
      <c r="L20" s="24">
        <f t="shared" si="2"/>
        <v>152.46</v>
      </c>
      <c r="M20" s="24">
        <f t="shared" si="2"/>
        <v>152.46</v>
      </c>
      <c r="N20" s="24">
        <f t="shared" si="2"/>
        <v>76.239999999999995</v>
      </c>
      <c r="O20" s="24">
        <f t="shared" si="2"/>
        <v>76.239999999999995</v>
      </c>
      <c r="P20" s="24">
        <f t="shared" si="2"/>
        <v>76.239999999999995</v>
      </c>
      <c r="Q20" s="24">
        <f t="shared" si="2"/>
        <v>76.239999999999995</v>
      </c>
      <c r="R20" s="24">
        <f t="shared" si="2"/>
        <v>76.239999999999995</v>
      </c>
      <c r="S20" s="52">
        <f t="shared" si="2"/>
        <v>51.98</v>
      </c>
    </row>
    <row r="21" spans="1:19" x14ac:dyDescent="0.25">
      <c r="A21" s="111"/>
      <c r="B21" s="51" t="s">
        <v>46</v>
      </c>
      <c r="C21" s="23">
        <f t="shared" si="3"/>
        <v>274.43</v>
      </c>
      <c r="D21" s="23">
        <f t="shared" si="2"/>
        <v>274.43</v>
      </c>
      <c r="E21" s="23">
        <f t="shared" si="2"/>
        <v>274.43</v>
      </c>
      <c r="F21" s="23">
        <f t="shared" si="2"/>
        <v>384.62</v>
      </c>
      <c r="G21" s="23">
        <f t="shared" si="2"/>
        <v>494.8</v>
      </c>
      <c r="H21" s="23">
        <f t="shared" si="2"/>
        <v>494.8</v>
      </c>
      <c r="I21" s="23">
        <f t="shared" si="2"/>
        <v>686.07</v>
      </c>
      <c r="J21" s="23">
        <f t="shared" si="2"/>
        <v>686.07</v>
      </c>
      <c r="K21" s="24">
        <f t="shared" si="2"/>
        <v>136.13</v>
      </c>
      <c r="L21" s="24">
        <f t="shared" si="2"/>
        <v>136.13</v>
      </c>
      <c r="M21" s="24">
        <f t="shared" si="2"/>
        <v>136.13</v>
      </c>
      <c r="N21" s="24">
        <f t="shared" si="2"/>
        <v>68.08</v>
      </c>
      <c r="O21" s="24">
        <f t="shared" si="2"/>
        <v>68.08</v>
      </c>
      <c r="P21" s="24">
        <f t="shared" si="2"/>
        <v>68.08</v>
      </c>
      <c r="Q21" s="24">
        <f t="shared" si="2"/>
        <v>68.08</v>
      </c>
      <c r="R21" s="24">
        <f t="shared" si="2"/>
        <v>68.08</v>
      </c>
      <c r="S21" s="52">
        <f t="shared" si="2"/>
        <v>51.98</v>
      </c>
    </row>
    <row r="22" spans="1:19" x14ac:dyDescent="0.25">
      <c r="A22" s="111"/>
      <c r="B22" s="51" t="s">
        <v>47</v>
      </c>
      <c r="C22" s="23">
        <f t="shared" si="3"/>
        <v>274.43</v>
      </c>
      <c r="D22" s="23">
        <f t="shared" si="2"/>
        <v>274.43</v>
      </c>
      <c r="E22" s="23">
        <f t="shared" si="2"/>
        <v>274.43</v>
      </c>
      <c r="F22" s="23">
        <f t="shared" si="2"/>
        <v>384.62</v>
      </c>
      <c r="G22" s="23">
        <f t="shared" si="2"/>
        <v>494.8</v>
      </c>
      <c r="H22" s="23">
        <f t="shared" si="2"/>
        <v>494.8</v>
      </c>
      <c r="I22" s="23">
        <f t="shared" si="2"/>
        <v>686.07</v>
      </c>
      <c r="J22" s="23">
        <f t="shared" si="2"/>
        <v>686.07</v>
      </c>
      <c r="K22" s="24">
        <f t="shared" si="2"/>
        <v>141.57</v>
      </c>
      <c r="L22" s="24">
        <f t="shared" si="2"/>
        <v>141.57</v>
      </c>
      <c r="M22" s="24">
        <f t="shared" si="2"/>
        <v>141.57</v>
      </c>
      <c r="N22" s="24">
        <f t="shared" si="2"/>
        <v>70.8</v>
      </c>
      <c r="O22" s="24">
        <f t="shared" si="2"/>
        <v>70.8</v>
      </c>
      <c r="P22" s="24">
        <f t="shared" si="2"/>
        <v>70.8</v>
      </c>
      <c r="Q22" s="24">
        <f t="shared" si="2"/>
        <v>70.8</v>
      </c>
      <c r="R22" s="24">
        <f t="shared" si="2"/>
        <v>70.8</v>
      </c>
      <c r="S22" s="52">
        <f t="shared" si="2"/>
        <v>51.98</v>
      </c>
    </row>
    <row r="23" spans="1:19" x14ac:dyDescent="0.25">
      <c r="A23" s="111"/>
      <c r="B23" s="51" t="s">
        <v>48</v>
      </c>
      <c r="C23" s="23">
        <f t="shared" si="3"/>
        <v>205.82</v>
      </c>
      <c r="D23" s="23">
        <f t="shared" si="2"/>
        <v>205.82</v>
      </c>
      <c r="E23" s="23">
        <f t="shared" si="2"/>
        <v>205.82</v>
      </c>
      <c r="F23" s="23">
        <f t="shared" si="2"/>
        <v>384.62</v>
      </c>
      <c r="G23" s="23">
        <f t="shared" si="2"/>
        <v>494.8</v>
      </c>
      <c r="H23" s="23">
        <f t="shared" si="2"/>
        <v>494.8</v>
      </c>
      <c r="I23" s="23">
        <f t="shared" si="2"/>
        <v>686.07</v>
      </c>
      <c r="J23" s="23">
        <f t="shared" si="2"/>
        <v>686.07</v>
      </c>
      <c r="K23" s="24">
        <f t="shared" si="2"/>
        <v>136.13</v>
      </c>
      <c r="L23" s="24">
        <f t="shared" si="2"/>
        <v>136.13</v>
      </c>
      <c r="M23" s="24">
        <f t="shared" si="2"/>
        <v>136.13</v>
      </c>
      <c r="N23" s="24">
        <f t="shared" si="2"/>
        <v>68.08</v>
      </c>
      <c r="O23" s="24">
        <f t="shared" si="2"/>
        <v>68.08</v>
      </c>
      <c r="P23" s="24">
        <f t="shared" si="2"/>
        <v>68.08</v>
      </c>
      <c r="Q23" s="24">
        <f t="shared" si="2"/>
        <v>68.08</v>
      </c>
      <c r="R23" s="24">
        <f t="shared" si="2"/>
        <v>68.08</v>
      </c>
      <c r="S23" s="52">
        <f t="shared" si="2"/>
        <v>51.98</v>
      </c>
    </row>
    <row r="24" spans="1:19" x14ac:dyDescent="0.25">
      <c r="A24" s="111"/>
      <c r="B24" s="51" t="s">
        <v>49</v>
      </c>
      <c r="C24" s="23">
        <f t="shared" si="3"/>
        <v>784.08</v>
      </c>
      <c r="D24" s="23">
        <f t="shared" si="2"/>
        <v>784.08</v>
      </c>
      <c r="E24" s="23">
        <f t="shared" si="2"/>
        <v>784.08</v>
      </c>
      <c r="F24" s="23">
        <f t="shared" si="2"/>
        <v>1465.2</v>
      </c>
      <c r="G24" s="23">
        <f t="shared" si="2"/>
        <v>1884.96</v>
      </c>
      <c r="H24" s="23">
        <f t="shared" si="2"/>
        <v>1884.96</v>
      </c>
      <c r="I24" s="23">
        <f t="shared" si="2"/>
        <v>2613.6</v>
      </c>
      <c r="J24" s="23">
        <f t="shared" si="2"/>
        <v>2613.6</v>
      </c>
      <c r="K24" s="24">
        <f t="shared" si="2"/>
        <v>435.6</v>
      </c>
      <c r="L24" s="24">
        <f t="shared" si="2"/>
        <v>435.6</v>
      </c>
      <c r="M24" s="24">
        <f t="shared" si="2"/>
        <v>435.6</v>
      </c>
      <c r="N24" s="24">
        <f t="shared" si="2"/>
        <v>217.84</v>
      </c>
      <c r="O24" s="24">
        <f t="shared" si="2"/>
        <v>217.84</v>
      </c>
      <c r="P24" s="24">
        <f t="shared" si="2"/>
        <v>217.84</v>
      </c>
      <c r="Q24" s="24">
        <f t="shared" si="2"/>
        <v>217.84</v>
      </c>
      <c r="R24" s="24">
        <f t="shared" si="2"/>
        <v>217.84</v>
      </c>
      <c r="S24" s="52">
        <f t="shared" si="2"/>
        <v>198</v>
      </c>
    </row>
    <row r="25" spans="1:19" x14ac:dyDescent="0.25">
      <c r="A25" s="111"/>
      <c r="B25" s="51" t="s">
        <v>50</v>
      </c>
      <c r="C25" s="23">
        <f t="shared" si="3"/>
        <v>254.83</v>
      </c>
      <c r="D25" s="23">
        <f t="shared" si="2"/>
        <v>254.83</v>
      </c>
      <c r="E25" s="23">
        <f t="shared" si="2"/>
        <v>254.83</v>
      </c>
      <c r="F25" s="23">
        <f t="shared" si="2"/>
        <v>476.19</v>
      </c>
      <c r="G25" s="23">
        <f t="shared" si="2"/>
        <v>612.61</v>
      </c>
      <c r="H25" s="23">
        <f t="shared" si="2"/>
        <v>612.61</v>
      </c>
      <c r="I25" s="23">
        <f t="shared" si="2"/>
        <v>849.42</v>
      </c>
      <c r="J25" s="23">
        <f t="shared" si="2"/>
        <v>849.42</v>
      </c>
      <c r="K25" s="24">
        <f t="shared" si="2"/>
        <v>152.46</v>
      </c>
      <c r="L25" s="24">
        <f t="shared" si="2"/>
        <v>152.46</v>
      </c>
      <c r="M25" s="24">
        <f t="shared" si="2"/>
        <v>152.46</v>
      </c>
      <c r="N25" s="24">
        <f t="shared" si="2"/>
        <v>76.239999999999995</v>
      </c>
      <c r="O25" s="24">
        <f t="shared" si="2"/>
        <v>76.239999999999995</v>
      </c>
      <c r="P25" s="24">
        <f t="shared" si="2"/>
        <v>76.239999999999995</v>
      </c>
      <c r="Q25" s="24">
        <f t="shared" si="2"/>
        <v>76.239999999999995</v>
      </c>
      <c r="R25" s="24">
        <f t="shared" si="2"/>
        <v>76.239999999999995</v>
      </c>
      <c r="S25" s="52">
        <f t="shared" si="2"/>
        <v>64.349999999999994</v>
      </c>
    </row>
    <row r="26" spans="1:19" ht="15.75" thickBot="1" x14ac:dyDescent="0.3">
      <c r="A26" s="111"/>
      <c r="B26" s="53" t="s">
        <v>51</v>
      </c>
      <c r="C26" s="54">
        <f t="shared" si="3"/>
        <v>1960.2</v>
      </c>
      <c r="D26" s="54">
        <f t="shared" si="2"/>
        <v>1960.2</v>
      </c>
      <c r="E26" s="54">
        <f t="shared" si="2"/>
        <v>1960.2</v>
      </c>
      <c r="F26" s="54">
        <f t="shared" si="2"/>
        <v>3663</v>
      </c>
      <c r="G26" s="54">
        <f t="shared" si="2"/>
        <v>4712.3999999999996</v>
      </c>
      <c r="H26" s="54">
        <f t="shared" si="2"/>
        <v>4712.3999999999996</v>
      </c>
      <c r="I26" s="54">
        <f t="shared" si="2"/>
        <v>6534</v>
      </c>
      <c r="J26" s="54">
        <f t="shared" si="2"/>
        <v>6534</v>
      </c>
      <c r="K26" s="55">
        <f t="shared" si="2"/>
        <v>1089</v>
      </c>
      <c r="L26" s="55">
        <f t="shared" si="2"/>
        <v>1089</v>
      </c>
      <c r="M26" s="55">
        <f t="shared" si="2"/>
        <v>1089</v>
      </c>
      <c r="N26" s="55">
        <f t="shared" si="2"/>
        <v>544.6</v>
      </c>
      <c r="O26" s="55">
        <f t="shared" si="2"/>
        <v>544.6</v>
      </c>
      <c r="P26" s="55">
        <f t="shared" si="2"/>
        <v>544.6</v>
      </c>
      <c r="Q26" s="55">
        <f t="shared" si="2"/>
        <v>544.6</v>
      </c>
      <c r="R26" s="55">
        <f t="shared" si="2"/>
        <v>544.6</v>
      </c>
      <c r="S26" s="56">
        <f t="shared" si="2"/>
        <v>495</v>
      </c>
    </row>
    <row r="30" spans="1:19" x14ac:dyDescent="0.25">
      <c r="C30" s="75"/>
      <c r="D30" s="75"/>
      <c r="E30" s="80">
        <f>Arkusz1!F34</f>
        <v>0</v>
      </c>
      <c r="F30" s="75"/>
      <c r="G30" s="75"/>
      <c r="H30" s="80">
        <f>Arkusz1!I34</f>
        <v>0</v>
      </c>
      <c r="I30" s="75"/>
      <c r="J30" s="75"/>
    </row>
    <row r="31" spans="1:19" x14ac:dyDescent="0.25">
      <c r="C31" s="80">
        <f>Arkusz1!D35</f>
        <v>0</v>
      </c>
      <c r="D31" s="80">
        <f>Arkusz1!E35</f>
        <v>0</v>
      </c>
      <c r="E31" s="75"/>
      <c r="F31" s="80">
        <f>Arkusz1!G35</f>
        <v>0</v>
      </c>
      <c r="G31" s="80">
        <f>Arkusz1!H35</f>
        <v>0</v>
      </c>
      <c r="H31" s="75"/>
      <c r="I31" s="80">
        <f>Arkusz1!J35</f>
        <v>0</v>
      </c>
      <c r="J31" s="80">
        <f>Arkusz1!K35</f>
        <v>0</v>
      </c>
    </row>
    <row r="32" spans="1:19" x14ac:dyDescent="0.25">
      <c r="C32" s="80">
        <f>Arkusz1!D36</f>
        <v>0</v>
      </c>
      <c r="D32" s="80">
        <f>Arkusz1!E36</f>
        <v>0</v>
      </c>
      <c r="E32" s="75"/>
      <c r="F32" s="80">
        <f>Arkusz1!G36</f>
        <v>0</v>
      </c>
      <c r="G32" s="80">
        <f>Arkusz1!H36</f>
        <v>0</v>
      </c>
      <c r="H32" s="75"/>
      <c r="I32" s="80">
        <f>Arkusz1!J36</f>
        <v>0</v>
      </c>
      <c r="J32" s="80">
        <f>Arkusz1!K36</f>
        <v>0</v>
      </c>
    </row>
    <row r="33" spans="3:10" x14ac:dyDescent="0.25">
      <c r="C33" s="80">
        <f>Arkusz1!D37</f>
        <v>0</v>
      </c>
      <c r="D33" s="80">
        <f>Arkusz1!E37</f>
        <v>0</v>
      </c>
      <c r="E33" s="75"/>
      <c r="F33" s="80">
        <f>Arkusz1!G37</f>
        <v>0</v>
      </c>
      <c r="G33" s="80">
        <f>Arkusz1!H37</f>
        <v>0</v>
      </c>
      <c r="H33" s="75"/>
      <c r="I33" s="80">
        <f>Arkusz1!J37</f>
        <v>0</v>
      </c>
      <c r="J33" s="80">
        <f>Arkusz1!K37</f>
        <v>0</v>
      </c>
    </row>
    <row r="34" spans="3:10" x14ac:dyDescent="0.25">
      <c r="C34" s="80">
        <f>Arkusz1!D38</f>
        <v>0</v>
      </c>
      <c r="D34" s="80">
        <f>Arkusz1!E38</f>
        <v>0</v>
      </c>
      <c r="E34" s="75"/>
      <c r="F34" s="80">
        <f>Arkusz1!G38</f>
        <v>0</v>
      </c>
      <c r="G34" s="80">
        <f>Arkusz1!H38</f>
        <v>0</v>
      </c>
      <c r="H34" s="75"/>
      <c r="I34" s="80">
        <f>Arkusz1!J38</f>
        <v>0</v>
      </c>
      <c r="J34" s="80">
        <f>Arkusz1!K38</f>
        <v>0</v>
      </c>
    </row>
    <row r="35" spans="3:10" x14ac:dyDescent="0.25">
      <c r="C35" s="76"/>
      <c r="D35" s="76"/>
      <c r="E35" s="68">
        <f>E30*E$6</f>
        <v>0</v>
      </c>
      <c r="F35" s="76"/>
      <c r="G35" s="76"/>
      <c r="H35" s="76"/>
      <c r="I35" s="76"/>
      <c r="J35" s="76"/>
    </row>
    <row r="36" spans="3:10" x14ac:dyDescent="0.25">
      <c r="C36" s="76"/>
      <c r="D36" s="76"/>
      <c r="E36" s="76"/>
      <c r="F36" s="76"/>
      <c r="G36" s="76"/>
      <c r="H36" s="68">
        <f>H30*H$6</f>
        <v>0</v>
      </c>
      <c r="I36" s="76"/>
      <c r="J36" s="76"/>
    </row>
    <row r="37" spans="3:10" x14ac:dyDescent="0.25">
      <c r="C37" s="68">
        <f>C31*C$6</f>
        <v>0</v>
      </c>
      <c r="D37" s="68">
        <f>D31*D$6</f>
        <v>0</v>
      </c>
      <c r="E37" s="76"/>
      <c r="F37" s="76"/>
      <c r="G37" s="76"/>
      <c r="H37" s="76"/>
      <c r="I37" s="76"/>
      <c r="J37" s="76"/>
    </row>
    <row r="38" spans="3:10" x14ac:dyDescent="0.25">
      <c r="C38" s="76"/>
      <c r="D38" s="76"/>
      <c r="E38" s="76"/>
      <c r="F38" s="68">
        <f>F31*F$6</f>
        <v>0</v>
      </c>
      <c r="G38" s="68">
        <f>G31*G$6</f>
        <v>0</v>
      </c>
      <c r="H38" s="77"/>
      <c r="I38" s="68">
        <f>I31*I$6</f>
        <v>0</v>
      </c>
      <c r="J38" s="68">
        <f>J31*J$6</f>
        <v>0</v>
      </c>
    </row>
    <row r="39" spans="3:10" x14ac:dyDescent="0.25">
      <c r="C39" s="68">
        <f>C32*C$6</f>
        <v>0</v>
      </c>
      <c r="D39" s="68">
        <f>D32*D$6</f>
        <v>0</v>
      </c>
      <c r="E39" s="76"/>
      <c r="F39" s="76"/>
      <c r="G39" s="76"/>
      <c r="H39" s="76"/>
      <c r="I39" s="76"/>
      <c r="J39" s="76"/>
    </row>
    <row r="40" spans="3:10" x14ac:dyDescent="0.25">
      <c r="C40" s="76"/>
      <c r="D40" s="76"/>
      <c r="E40" s="76"/>
      <c r="F40" s="68">
        <f>F32*F$6</f>
        <v>0</v>
      </c>
      <c r="G40" s="68">
        <f>G32*G$6</f>
        <v>0</v>
      </c>
      <c r="H40" s="77"/>
      <c r="I40" s="68">
        <f>I32*I$6</f>
        <v>0</v>
      </c>
      <c r="J40" s="68">
        <f>J32*J$6</f>
        <v>0</v>
      </c>
    </row>
    <row r="41" spans="3:10" x14ac:dyDescent="0.25">
      <c r="C41" s="68">
        <f>C33*C$6</f>
        <v>0</v>
      </c>
      <c r="D41" s="68">
        <f>D33*D$6</f>
        <v>0</v>
      </c>
      <c r="E41" s="76"/>
      <c r="F41" s="76"/>
      <c r="G41" s="76"/>
      <c r="H41" s="76"/>
      <c r="I41" s="76"/>
      <c r="J41" s="76"/>
    </row>
    <row r="42" spans="3:10" x14ac:dyDescent="0.25">
      <c r="C42" s="76"/>
      <c r="D42" s="76"/>
      <c r="E42" s="76"/>
      <c r="F42" s="68">
        <f>F33*F$6</f>
        <v>0</v>
      </c>
      <c r="G42" s="68">
        <f>G33*G$6</f>
        <v>0</v>
      </c>
      <c r="H42" s="77"/>
      <c r="I42" s="68">
        <f>I33*I$6</f>
        <v>0</v>
      </c>
      <c r="J42" s="68">
        <f>J33*J$6</f>
        <v>0</v>
      </c>
    </row>
    <row r="43" spans="3:10" x14ac:dyDescent="0.25">
      <c r="C43" s="68">
        <f>C34*C$6</f>
        <v>0</v>
      </c>
      <c r="D43" s="68">
        <f>D34*D$6</f>
        <v>0</v>
      </c>
      <c r="E43" s="76"/>
      <c r="F43" s="68">
        <f>F34*F$6</f>
        <v>0</v>
      </c>
      <c r="G43" s="68">
        <f>G34*G$6</f>
        <v>0</v>
      </c>
      <c r="H43" s="77"/>
      <c r="I43" s="68">
        <f>I34*I$6</f>
        <v>0</v>
      </c>
      <c r="J43" s="68">
        <f>J34*J$6</f>
        <v>0</v>
      </c>
    </row>
    <row r="45" spans="3:10" x14ac:dyDescent="0.25">
      <c r="C45" s="67">
        <f>Arkusz1!D63</f>
        <v>0</v>
      </c>
      <c r="D45" s="67">
        <f>Arkusz1!E63</f>
        <v>0</v>
      </c>
      <c r="E45" s="67">
        <f>Arkusz1!F63</f>
        <v>0</v>
      </c>
      <c r="F45" s="67">
        <f>Arkusz1!G63</f>
        <v>0</v>
      </c>
      <c r="G45" s="67">
        <f>Arkusz1!H63</f>
        <v>0</v>
      </c>
      <c r="H45" s="67">
        <f>Arkusz1!I63</f>
        <v>0</v>
      </c>
      <c r="I45" s="67">
        <f>Arkusz1!J63</f>
        <v>0</v>
      </c>
      <c r="J45" s="67">
        <f>Arkusz1!K63</f>
        <v>0</v>
      </c>
    </row>
    <row r="46" spans="3:10" x14ac:dyDescent="0.25">
      <c r="C46" s="68">
        <f t="shared" ref="C46:J46" si="4">C45*K$6</f>
        <v>0</v>
      </c>
      <c r="D46" s="68">
        <f t="shared" si="4"/>
        <v>0</v>
      </c>
      <c r="E46" s="68">
        <f t="shared" si="4"/>
        <v>0</v>
      </c>
      <c r="F46" s="68">
        <f t="shared" si="4"/>
        <v>0</v>
      </c>
      <c r="G46" s="68">
        <f t="shared" si="4"/>
        <v>0</v>
      </c>
      <c r="H46" s="68">
        <f t="shared" si="4"/>
        <v>0</v>
      </c>
      <c r="I46" s="68">
        <f t="shared" si="4"/>
        <v>0</v>
      </c>
      <c r="J46" s="68">
        <f t="shared" si="4"/>
        <v>0</v>
      </c>
    </row>
    <row r="48" spans="3:10" x14ac:dyDescent="0.25">
      <c r="C48" s="80">
        <f>Arkusz1!D73</f>
        <v>0</v>
      </c>
      <c r="D48" s="80">
        <f>Arkusz1!E73</f>
        <v>0</v>
      </c>
      <c r="E48" s="80">
        <f>Arkusz1!F73</f>
        <v>0</v>
      </c>
      <c r="F48" s="80">
        <f>Arkusz1!G73</f>
        <v>0</v>
      </c>
      <c r="G48" s="80">
        <f>Arkusz1!H73</f>
        <v>0</v>
      </c>
      <c r="H48" s="80">
        <f>Arkusz1!I73</f>
        <v>0</v>
      </c>
      <c r="I48" s="80">
        <f>Arkusz1!J73</f>
        <v>0</v>
      </c>
      <c r="J48" s="80">
        <f>Arkusz1!K73</f>
        <v>0</v>
      </c>
    </row>
    <row r="49" spans="2:10" x14ac:dyDescent="0.25">
      <c r="C49" s="80">
        <f>Arkusz1!D74</f>
        <v>0</v>
      </c>
      <c r="D49" s="80">
        <f>Arkusz1!E74</f>
        <v>0</v>
      </c>
      <c r="E49" s="80">
        <f>Arkusz1!F74</f>
        <v>0</v>
      </c>
      <c r="F49" s="80">
        <f>Arkusz1!G74</f>
        <v>0</v>
      </c>
      <c r="G49" s="80">
        <f>Arkusz1!H74</f>
        <v>0</v>
      </c>
      <c r="H49" s="80">
        <f>Arkusz1!I74</f>
        <v>0</v>
      </c>
      <c r="I49" s="80">
        <f>Arkusz1!J74</f>
        <v>0</v>
      </c>
      <c r="J49" s="80">
        <f>Arkusz1!K74</f>
        <v>0</v>
      </c>
    </row>
    <row r="50" spans="2:10" x14ac:dyDescent="0.25">
      <c r="C50" s="75"/>
      <c r="D50" s="75"/>
      <c r="E50" s="75"/>
      <c r="F50" s="80">
        <f>Arkusz1!G75</f>
        <v>0</v>
      </c>
      <c r="G50" s="75"/>
      <c r="H50" s="80">
        <f>Arkusz1!I75</f>
        <v>0</v>
      </c>
      <c r="I50" s="80">
        <f>Arkusz1!J75</f>
        <v>0</v>
      </c>
      <c r="J50" s="75"/>
    </row>
    <row r="51" spans="2:10" x14ac:dyDescent="0.25">
      <c r="C51" s="80">
        <f>Arkusz1!D76</f>
        <v>0</v>
      </c>
      <c r="D51" s="80">
        <f>Arkusz1!E76</f>
        <v>0</v>
      </c>
      <c r="E51" s="80">
        <f>Arkusz1!F76</f>
        <v>0</v>
      </c>
      <c r="F51" s="80">
        <f>Arkusz1!G76</f>
        <v>0</v>
      </c>
      <c r="G51" s="80">
        <f>Arkusz1!H76</f>
        <v>0</v>
      </c>
      <c r="H51" s="80">
        <f>Arkusz1!I76</f>
        <v>0</v>
      </c>
      <c r="I51" s="80">
        <f>Arkusz1!J76</f>
        <v>0</v>
      </c>
      <c r="J51" s="80">
        <f>Arkusz1!K76</f>
        <v>0</v>
      </c>
    </row>
    <row r="52" spans="2:10" x14ac:dyDescent="0.25">
      <c r="C52" s="80">
        <f>Arkusz1!D77</f>
        <v>0</v>
      </c>
      <c r="D52" s="80">
        <f>Arkusz1!E77</f>
        <v>0</v>
      </c>
      <c r="E52" s="80">
        <f>Arkusz1!F77</f>
        <v>0</v>
      </c>
      <c r="F52" s="80">
        <f>Arkusz1!G77</f>
        <v>0</v>
      </c>
      <c r="G52" s="80">
        <f>Arkusz1!H77</f>
        <v>0</v>
      </c>
      <c r="H52" s="80">
        <f>Arkusz1!I77</f>
        <v>0</v>
      </c>
      <c r="I52" s="80">
        <f>Arkusz1!J77</f>
        <v>0</v>
      </c>
      <c r="J52" s="80">
        <f>Arkusz1!K77</f>
        <v>0</v>
      </c>
    </row>
    <row r="53" spans="2:10" x14ac:dyDescent="0.25">
      <c r="C53" s="68">
        <f>C48*C$6</f>
        <v>0</v>
      </c>
      <c r="D53" s="68">
        <f>D48*D$6</f>
        <v>0</v>
      </c>
      <c r="E53" s="68">
        <f>E48*E$6</f>
        <v>0</v>
      </c>
      <c r="F53" s="76"/>
      <c r="G53" s="76"/>
      <c r="H53" s="76"/>
      <c r="I53" s="76"/>
      <c r="J53" s="76"/>
    </row>
    <row r="54" spans="2:10" x14ac:dyDescent="0.25">
      <c r="C54" s="76"/>
      <c r="D54" s="76"/>
      <c r="E54" s="76"/>
      <c r="F54" s="68">
        <f>F48*F$6</f>
        <v>0</v>
      </c>
      <c r="G54" s="68">
        <f>G48*G$6</f>
        <v>0</v>
      </c>
      <c r="H54" s="68">
        <f>H48*H$6</f>
        <v>0</v>
      </c>
      <c r="I54" s="68">
        <f>I48*I$6</f>
        <v>0</v>
      </c>
      <c r="J54" s="68">
        <f>J48*J$6</f>
        <v>0</v>
      </c>
    </row>
    <row r="55" spans="2:10" x14ac:dyDescent="0.25">
      <c r="C55" s="68">
        <f t="shared" ref="C55:J55" si="5">C49*K$6</f>
        <v>0</v>
      </c>
      <c r="D55" s="68">
        <f t="shared" si="5"/>
        <v>0</v>
      </c>
      <c r="E55" s="68">
        <f t="shared" si="5"/>
        <v>0</v>
      </c>
      <c r="F55" s="68">
        <f t="shared" si="5"/>
        <v>0</v>
      </c>
      <c r="G55" s="68">
        <f t="shared" si="5"/>
        <v>0</v>
      </c>
      <c r="H55" s="68">
        <f t="shared" si="5"/>
        <v>0</v>
      </c>
      <c r="I55" s="68">
        <f t="shared" si="5"/>
        <v>0</v>
      </c>
      <c r="J55" s="68">
        <f t="shared" si="5"/>
        <v>0</v>
      </c>
    </row>
    <row r="56" spans="2:10" x14ac:dyDescent="0.25">
      <c r="C56" s="76"/>
      <c r="D56" s="76"/>
      <c r="E56" s="76"/>
      <c r="F56" s="68">
        <f>F50*$S$6</f>
        <v>0</v>
      </c>
      <c r="G56" s="77"/>
      <c r="H56" s="68">
        <f>H50*$S$6</f>
        <v>0</v>
      </c>
      <c r="I56" s="68">
        <f>I50*$S$6</f>
        <v>0</v>
      </c>
      <c r="J56" s="77"/>
    </row>
    <row r="57" spans="2:10" x14ac:dyDescent="0.25">
      <c r="C57" s="68">
        <f t="shared" ref="C57:J57" si="6">C51*C$6</f>
        <v>0</v>
      </c>
      <c r="D57" s="68">
        <f t="shared" si="6"/>
        <v>0</v>
      </c>
      <c r="E57" s="68">
        <f t="shared" si="6"/>
        <v>0</v>
      </c>
      <c r="F57" s="68">
        <f t="shared" si="6"/>
        <v>0</v>
      </c>
      <c r="G57" s="68">
        <f t="shared" si="6"/>
        <v>0</v>
      </c>
      <c r="H57" s="68">
        <f t="shared" si="6"/>
        <v>0</v>
      </c>
      <c r="I57" s="68">
        <f t="shared" si="6"/>
        <v>0</v>
      </c>
      <c r="J57" s="68">
        <f t="shared" si="6"/>
        <v>0</v>
      </c>
    </row>
    <row r="58" spans="2:10" x14ac:dyDescent="0.25">
      <c r="C58" s="68">
        <f t="shared" ref="C58:J58" si="7">C52*K$6</f>
        <v>0</v>
      </c>
      <c r="D58" s="68">
        <f t="shared" si="7"/>
        <v>0</v>
      </c>
      <c r="E58" s="68">
        <f t="shared" si="7"/>
        <v>0</v>
      </c>
      <c r="F58" s="68">
        <f t="shared" si="7"/>
        <v>0</v>
      </c>
      <c r="G58" s="68">
        <f t="shared" si="7"/>
        <v>0</v>
      </c>
      <c r="H58" s="68">
        <f t="shared" si="7"/>
        <v>0</v>
      </c>
      <c r="I58" s="68">
        <f t="shared" si="7"/>
        <v>0</v>
      </c>
      <c r="J58" s="68">
        <f t="shared" si="7"/>
        <v>0</v>
      </c>
    </row>
    <row r="61" spans="2:10" x14ac:dyDescent="0.25">
      <c r="B61" s="72"/>
      <c r="C61" s="75"/>
      <c r="D61" s="75"/>
      <c r="E61" s="80" t="s">
        <v>162</v>
      </c>
      <c r="F61" s="75"/>
      <c r="G61" s="75"/>
      <c r="H61" s="80" t="s">
        <v>163</v>
      </c>
      <c r="I61" s="75"/>
      <c r="J61" s="75"/>
    </row>
    <row r="62" spans="2:10" x14ac:dyDescent="0.25">
      <c r="C62" s="80" t="s">
        <v>82</v>
      </c>
      <c r="D62" s="80" t="s">
        <v>164</v>
      </c>
      <c r="E62" s="75"/>
      <c r="F62" s="80" t="s">
        <v>83</v>
      </c>
      <c r="G62" s="80" t="s">
        <v>165</v>
      </c>
      <c r="H62" s="75"/>
      <c r="I62" s="80" t="s">
        <v>84</v>
      </c>
      <c r="J62" s="80" t="s">
        <v>166</v>
      </c>
    </row>
    <row r="63" spans="2:10" x14ac:dyDescent="0.25">
      <c r="C63" s="80" t="s">
        <v>85</v>
      </c>
      <c r="D63" s="80" t="s">
        <v>167</v>
      </c>
      <c r="E63" s="75"/>
      <c r="F63" s="80" t="s">
        <v>86</v>
      </c>
      <c r="G63" s="80" t="s">
        <v>168</v>
      </c>
      <c r="H63" s="75"/>
      <c r="I63" s="80" t="s">
        <v>87</v>
      </c>
      <c r="J63" s="80" t="s">
        <v>169</v>
      </c>
    </row>
    <row r="64" spans="2:10" x14ac:dyDescent="0.25">
      <c r="C64" s="80" t="s">
        <v>88</v>
      </c>
      <c r="D64" s="80" t="s">
        <v>170</v>
      </c>
      <c r="E64" s="75"/>
      <c r="F64" s="80" t="s">
        <v>89</v>
      </c>
      <c r="G64" s="80" t="s">
        <v>171</v>
      </c>
      <c r="H64" s="75"/>
      <c r="I64" s="80" t="s">
        <v>90</v>
      </c>
      <c r="J64" s="80" t="s">
        <v>172</v>
      </c>
    </row>
    <row r="65" spans="3:10" x14ac:dyDescent="0.25">
      <c r="C65" s="80" t="s">
        <v>91</v>
      </c>
      <c r="D65" s="80" t="s">
        <v>173</v>
      </c>
      <c r="E65" s="75"/>
      <c r="F65" s="80" t="s">
        <v>92</v>
      </c>
      <c r="G65" s="80" t="s">
        <v>174</v>
      </c>
      <c r="H65" s="75"/>
      <c r="I65" s="80" t="s">
        <v>93</v>
      </c>
      <c r="J65" s="80" t="s">
        <v>175</v>
      </c>
    </row>
    <row r="66" spans="3:10" ht="15.75" customHeight="1" x14ac:dyDescent="0.25">
      <c r="C66" s="76"/>
      <c r="D66" s="76"/>
      <c r="E66" s="68" t="str">
        <f>"="&amp;E61&amp;"*Arkusz2!"&amp;E$4</f>
        <v>=$F$34*Arkusz2!$E$6</v>
      </c>
      <c r="F66" s="76"/>
      <c r="G66" s="76"/>
      <c r="H66" s="76"/>
      <c r="I66" s="76"/>
      <c r="J66" s="76"/>
    </row>
    <row r="67" spans="3:10" ht="15" customHeight="1" x14ac:dyDescent="0.25">
      <c r="C67" s="76"/>
      <c r="D67" s="76"/>
      <c r="E67" s="76"/>
      <c r="F67" s="76"/>
      <c r="G67" s="76"/>
      <c r="H67" s="68" t="str">
        <f>"="&amp;H61&amp;"*Arkusz2!"&amp;H$4</f>
        <v>=$I$34*Arkusz2!$H$6</v>
      </c>
      <c r="I67" s="76"/>
      <c r="J67" s="76"/>
    </row>
    <row r="68" spans="3:10" ht="15" customHeight="1" x14ac:dyDescent="0.25">
      <c r="C68" s="68" t="str">
        <f>"="&amp;C62&amp;"*Arkusz2!"&amp;C$4</f>
        <v>=$D$35*Arkusz2!$C$6</v>
      </c>
      <c r="D68" s="68" t="str">
        <f>"="&amp;D62&amp;"*Arkusz2!"&amp;D$4</f>
        <v>=$E$35*Arkusz2!$D$6</v>
      </c>
      <c r="E68" s="76"/>
      <c r="F68" s="76"/>
      <c r="G68" s="76"/>
      <c r="H68" s="76"/>
      <c r="I68" s="76"/>
      <c r="J68" s="76"/>
    </row>
    <row r="69" spans="3:10" ht="15" customHeight="1" x14ac:dyDescent="0.25">
      <c r="C69" s="76"/>
      <c r="D69" s="76"/>
      <c r="E69" s="76"/>
      <c r="F69" s="68" t="str">
        <f>"="&amp;F62&amp;"*Arkusz2!"&amp;F$4</f>
        <v>=$G$35*Arkusz2!$F$6</v>
      </c>
      <c r="G69" s="68" t="str">
        <f>"="&amp;G62&amp;"*Arkusz2!"&amp;G$4</f>
        <v>=$H$35*Arkusz2!$G$6</v>
      </c>
      <c r="H69" s="77"/>
      <c r="I69" s="68" t="str">
        <f>"="&amp;I62&amp;"*Arkusz2!"&amp;I$4</f>
        <v>=$J$35*Arkusz2!$I$6</v>
      </c>
      <c r="J69" s="68" t="str">
        <f>"="&amp;J62&amp;"*Arkusz2!"&amp;J$4</f>
        <v>=$K$35*Arkusz2!$J$6</v>
      </c>
    </row>
    <row r="70" spans="3:10" ht="15" customHeight="1" x14ac:dyDescent="0.25">
      <c r="C70" s="68" t="str">
        <f>"="&amp;C63&amp;"*Arkusz2!"&amp;C$4</f>
        <v>=$D$36*Arkusz2!$C$6</v>
      </c>
      <c r="D70" s="68" t="str">
        <f>"="&amp;D63&amp;"*Arkusz2!"&amp;D$4</f>
        <v>=$E$36*Arkusz2!$D$6</v>
      </c>
      <c r="E70" s="76"/>
      <c r="F70" s="76"/>
      <c r="G70" s="76"/>
      <c r="H70" s="76"/>
      <c r="I70" s="76"/>
      <c r="J70" s="76"/>
    </row>
    <row r="71" spans="3:10" ht="15" customHeight="1" x14ac:dyDescent="0.25">
      <c r="C71" s="76"/>
      <c r="D71" s="76"/>
      <c r="E71" s="76"/>
      <c r="F71" s="68" t="str">
        <f>"="&amp;F63&amp;"*Arkusz2!"&amp;F$4</f>
        <v>=$G$36*Arkusz2!$F$6</v>
      </c>
      <c r="G71" s="68" t="str">
        <f>"="&amp;G63&amp;"*Arkusz2!"&amp;G$4</f>
        <v>=$H$36*Arkusz2!$G$6</v>
      </c>
      <c r="H71" s="77"/>
      <c r="I71" s="68" t="str">
        <f>"="&amp;I63&amp;"*Arkusz2!"&amp;I$4</f>
        <v>=$J$36*Arkusz2!$I$6</v>
      </c>
      <c r="J71" s="68" t="str">
        <f>"="&amp;J63&amp;"*Arkusz2!"&amp;J$4</f>
        <v>=$K$36*Arkusz2!$J$6</v>
      </c>
    </row>
    <row r="72" spans="3:10" ht="15" customHeight="1" x14ac:dyDescent="0.25">
      <c r="C72" s="68" t="str">
        <f>"="&amp;C64&amp;"*Arkusz2!"&amp;C$4</f>
        <v>=$D$37*Arkusz2!$C$6</v>
      </c>
      <c r="D72" s="68" t="str">
        <f>"="&amp;D64&amp;"*Arkusz2!"&amp;D$4</f>
        <v>=$E$37*Arkusz2!$D$6</v>
      </c>
      <c r="E72" s="76"/>
      <c r="F72" s="76"/>
      <c r="G72" s="76"/>
      <c r="H72" s="76"/>
      <c r="I72" s="76"/>
      <c r="J72" s="76"/>
    </row>
    <row r="73" spans="3:10" ht="15" customHeight="1" x14ac:dyDescent="0.25">
      <c r="C73" s="76"/>
      <c r="D73" s="76"/>
      <c r="E73" s="76"/>
      <c r="F73" s="68" t="str">
        <f>"="&amp;F64&amp;"*Arkusz2!"&amp;F$4</f>
        <v>=$G$37*Arkusz2!$F$6</v>
      </c>
      <c r="G73" s="68" t="str">
        <f>"="&amp;G64&amp;"*Arkusz2!"&amp;G$4</f>
        <v>=$H$37*Arkusz2!$G$6</v>
      </c>
      <c r="H73" s="77"/>
      <c r="I73" s="68" t="str">
        <f>"="&amp;I64&amp;"*Arkusz2!"&amp;I$4</f>
        <v>=$J$37*Arkusz2!$I$6</v>
      </c>
      <c r="J73" s="68" t="str">
        <f>"="&amp;J64&amp;"*Arkusz2!"&amp;J$4</f>
        <v>=$K$37*Arkusz2!$J$6</v>
      </c>
    </row>
    <row r="74" spans="3:10" ht="15" customHeight="1" x14ac:dyDescent="0.25">
      <c r="C74" s="68" t="str">
        <f>"="&amp;C65&amp;"*Arkusz2!"&amp;C$4</f>
        <v>=$D$38*Arkusz2!$C$6</v>
      </c>
      <c r="D74" s="68" t="str">
        <f>"="&amp;D65&amp;"*Arkusz2!"&amp;D$4</f>
        <v>=$E$38*Arkusz2!$D$6</v>
      </c>
      <c r="E74" s="76"/>
      <c r="F74" s="68" t="str">
        <f>"="&amp;F65&amp;"*Arkusz2!"&amp;F$4</f>
        <v>=$G$38*Arkusz2!$F$6</v>
      </c>
      <c r="G74" s="68" t="str">
        <f>"="&amp;G65&amp;"*Arkusz2!"&amp;G$4</f>
        <v>=$H$38*Arkusz2!$G$6</v>
      </c>
      <c r="H74" s="77"/>
      <c r="I74" s="68" t="str">
        <f>"="&amp;I65&amp;"*Arkusz2!"&amp;I$4</f>
        <v>=$J$38*Arkusz2!$I$6</v>
      </c>
      <c r="J74" s="68" t="str">
        <f>"="&amp;J65&amp;"*Arkusz2!"&amp;J$4</f>
        <v>=$K$38*Arkusz2!$J$6</v>
      </c>
    </row>
    <row r="75" spans="3:10" ht="15" customHeight="1" x14ac:dyDescent="0.25"/>
    <row r="76" spans="3:10" ht="15" customHeight="1" x14ac:dyDescent="0.25">
      <c r="C76" s="67" t="s">
        <v>94</v>
      </c>
      <c r="D76" s="67" t="s">
        <v>95</v>
      </c>
      <c r="E76" s="67" t="s">
        <v>96</v>
      </c>
      <c r="F76" s="67" t="s">
        <v>97</v>
      </c>
      <c r="G76" s="67" t="s">
        <v>98</v>
      </c>
      <c r="H76" s="67" t="s">
        <v>99</v>
      </c>
      <c r="I76" s="67" t="s">
        <v>100</v>
      </c>
      <c r="J76" s="67" t="s">
        <v>101</v>
      </c>
    </row>
    <row r="77" spans="3:10" ht="15" customHeight="1" x14ac:dyDescent="0.25">
      <c r="C77" s="68" t="str">
        <f t="shared" ref="C77:J77" si="8">"="&amp;C76&amp;"*Arkusz2!"&amp;K$4</f>
        <v>=$D$63*Arkusz2!$K$6</v>
      </c>
      <c r="D77" s="68" t="str">
        <f t="shared" si="8"/>
        <v>=$E$63*Arkusz2!$L$6</v>
      </c>
      <c r="E77" s="68" t="str">
        <f t="shared" si="8"/>
        <v>=$F$63*Arkusz2!$M$6</v>
      </c>
      <c r="F77" s="68" t="str">
        <f t="shared" si="8"/>
        <v>=$G$63*Arkusz2!$N$6</v>
      </c>
      <c r="G77" s="68" t="str">
        <f t="shared" si="8"/>
        <v>=$H$63*Arkusz2!$O$6</v>
      </c>
      <c r="H77" s="68" t="str">
        <f t="shared" si="8"/>
        <v>=$I$63*Arkusz2!$P$6</v>
      </c>
      <c r="I77" s="68" t="str">
        <f t="shared" si="8"/>
        <v>=$J$63*Arkusz2!$Q$6</v>
      </c>
      <c r="J77" s="68" t="str">
        <f t="shared" si="8"/>
        <v>=$K$63*Arkusz2!$R$6</v>
      </c>
    </row>
    <row r="78" spans="3:10" ht="15" customHeight="1" x14ac:dyDescent="0.25"/>
    <row r="79" spans="3:10" ht="15" customHeight="1" x14ac:dyDescent="0.25">
      <c r="C79" s="80" t="s">
        <v>102</v>
      </c>
      <c r="D79" s="80" t="s">
        <v>103</v>
      </c>
      <c r="E79" s="80" t="s">
        <v>104</v>
      </c>
      <c r="F79" s="80" t="s">
        <v>105</v>
      </c>
      <c r="G79" s="80" t="s">
        <v>106</v>
      </c>
      <c r="H79" s="80" t="s">
        <v>107</v>
      </c>
      <c r="I79" s="80" t="s">
        <v>108</v>
      </c>
      <c r="J79" s="80" t="s">
        <v>109</v>
      </c>
    </row>
    <row r="80" spans="3:10" ht="15" customHeight="1" x14ac:dyDescent="0.25">
      <c r="C80" s="80" t="s">
        <v>110</v>
      </c>
      <c r="D80" s="80" t="s">
        <v>111</v>
      </c>
      <c r="E80" s="80" t="s">
        <v>112</v>
      </c>
      <c r="F80" s="80" t="s">
        <v>113</v>
      </c>
      <c r="G80" s="80" t="s">
        <v>114</v>
      </c>
      <c r="H80" s="80" t="s">
        <v>115</v>
      </c>
      <c r="I80" s="80" t="s">
        <v>116</v>
      </c>
      <c r="J80" s="80" t="s">
        <v>117</v>
      </c>
    </row>
    <row r="81" spans="3:10" ht="15" customHeight="1" x14ac:dyDescent="0.25">
      <c r="C81" s="75"/>
      <c r="D81" s="75"/>
      <c r="E81" s="75"/>
      <c r="F81" s="80" t="s">
        <v>176</v>
      </c>
      <c r="G81" s="75"/>
      <c r="H81" s="80" t="s">
        <v>118</v>
      </c>
      <c r="I81" s="80" t="s">
        <v>177</v>
      </c>
      <c r="J81" s="75"/>
    </row>
    <row r="82" spans="3:10" ht="15" customHeight="1" x14ac:dyDescent="0.25">
      <c r="C82" s="80" t="s">
        <v>119</v>
      </c>
      <c r="D82" s="80" t="s">
        <v>120</v>
      </c>
      <c r="E82" s="80" t="s">
        <v>121</v>
      </c>
      <c r="F82" s="80" t="s">
        <v>122</v>
      </c>
      <c r="G82" s="80" t="s">
        <v>123</v>
      </c>
      <c r="H82" s="80" t="s">
        <v>124</v>
      </c>
      <c r="I82" s="80" t="s">
        <v>125</v>
      </c>
      <c r="J82" s="80" t="s">
        <v>126</v>
      </c>
    </row>
    <row r="83" spans="3:10" ht="15" customHeight="1" x14ac:dyDescent="0.25">
      <c r="C83" s="80" t="s">
        <v>59</v>
      </c>
      <c r="D83" s="80" t="s">
        <v>60</v>
      </c>
      <c r="E83" s="80" t="s">
        <v>61</v>
      </c>
      <c r="F83" s="80" t="s">
        <v>55</v>
      </c>
      <c r="G83" s="80" t="s">
        <v>56</v>
      </c>
      <c r="H83" s="80" t="s">
        <v>62</v>
      </c>
      <c r="I83" s="80" t="s">
        <v>57</v>
      </c>
      <c r="J83" s="80" t="s">
        <v>58</v>
      </c>
    </row>
    <row r="84" spans="3:10" ht="15" customHeight="1" x14ac:dyDescent="0.25">
      <c r="C84" s="68" t="str">
        <f>"="&amp;C79&amp;"*Arkusz2!"&amp;C$4</f>
        <v>=$D$73*Arkusz2!$C$6</v>
      </c>
      <c r="D84" s="68" t="str">
        <f>"="&amp;D79&amp;"*Arkusz2!"&amp;D$4</f>
        <v>=$E$73*Arkusz2!$D$6</v>
      </c>
      <c r="E84" s="68" t="str">
        <f>"="&amp;E79&amp;"*Arkusz2!"&amp;E$4</f>
        <v>=$F$73*Arkusz2!$E$6</v>
      </c>
      <c r="F84" s="76"/>
      <c r="G84" s="76"/>
      <c r="H84" s="76"/>
      <c r="I84" s="76"/>
      <c r="J84" s="76"/>
    </row>
    <row r="85" spans="3:10" ht="15" customHeight="1" x14ac:dyDescent="0.25">
      <c r="C85" s="76"/>
      <c r="D85" s="76"/>
      <c r="E85" s="76"/>
      <c r="F85" s="68" t="str">
        <f>"="&amp;F79&amp;"*Arkusz2!"&amp;F$4</f>
        <v>=$G$73*Arkusz2!$F$6</v>
      </c>
      <c r="G85" s="68" t="str">
        <f>"="&amp;G79&amp;"*Arkusz2!"&amp;G$4</f>
        <v>=$H$73*Arkusz2!$G$6</v>
      </c>
      <c r="H85" s="68" t="str">
        <f>"="&amp;H79&amp;"*Arkusz2!"&amp;H$4</f>
        <v>=$I$73*Arkusz2!$H$6</v>
      </c>
      <c r="I85" s="68" t="str">
        <f>"="&amp;I79&amp;"*Arkusz2!"&amp;I$4</f>
        <v>=$J$73*Arkusz2!$I$6</v>
      </c>
      <c r="J85" s="68" t="str">
        <f>"="&amp;J79&amp;"*Arkusz2!"&amp;J$4</f>
        <v>=$K$73*Arkusz2!$J$6</v>
      </c>
    </row>
    <row r="86" spans="3:10" ht="15" customHeight="1" x14ac:dyDescent="0.25">
      <c r="C86" s="68" t="str">
        <f t="shared" ref="C86:J86" si="9">"="&amp;C80&amp;"*Arkusz2!"&amp;K$4</f>
        <v>=$D$74*Arkusz2!$K$6</v>
      </c>
      <c r="D86" s="68" t="str">
        <f t="shared" si="9"/>
        <v>=$E$74*Arkusz2!$L$6</v>
      </c>
      <c r="E86" s="68" t="str">
        <f t="shared" si="9"/>
        <v>=$F$74*Arkusz2!$M$6</v>
      </c>
      <c r="F86" s="68" t="str">
        <f t="shared" si="9"/>
        <v>=$G$74*Arkusz2!$N$6</v>
      </c>
      <c r="G86" s="68" t="str">
        <f t="shared" si="9"/>
        <v>=$H$74*Arkusz2!$O$6</v>
      </c>
      <c r="H86" s="68" t="str">
        <f t="shared" si="9"/>
        <v>=$I$74*Arkusz2!$P$6</v>
      </c>
      <c r="I86" s="68" t="str">
        <f t="shared" si="9"/>
        <v>=$J$74*Arkusz2!$Q$6</v>
      </c>
      <c r="J86" s="68" t="str">
        <f t="shared" si="9"/>
        <v>=$K$74*Arkusz2!$R$6</v>
      </c>
    </row>
    <row r="87" spans="3:10" ht="15" customHeight="1" x14ac:dyDescent="0.25">
      <c r="C87" s="76"/>
      <c r="D87" s="76"/>
      <c r="E87" s="76"/>
      <c r="F87" s="68" t="str">
        <f>"="&amp;F81&amp;"*Arkusz2!"&amp;$S$4</f>
        <v>=$G$75*Arkusz2!$S$6</v>
      </c>
      <c r="G87" s="77"/>
      <c r="H87" s="68" t="str">
        <f>"="&amp;H81&amp;"*Arkusz2!"&amp;$S$4</f>
        <v>=$I$75*Arkusz2!$S$6</v>
      </c>
      <c r="I87" s="68" t="str">
        <f>"="&amp;I81&amp;"*Arkusz2!"&amp;$S$4</f>
        <v>=$J$75*Arkusz2!$S$6</v>
      </c>
      <c r="J87" s="77"/>
    </row>
    <row r="88" spans="3:10" ht="15" customHeight="1" x14ac:dyDescent="0.25">
      <c r="C88" s="68" t="str">
        <f t="shared" ref="C88:J88" si="10">"="&amp;C82&amp;"*Arkusz2!"&amp;C$4</f>
        <v>=$D$76*Arkusz2!$C$6</v>
      </c>
      <c r="D88" s="68" t="str">
        <f t="shared" si="10"/>
        <v>=$E$76*Arkusz2!$D$6</v>
      </c>
      <c r="E88" s="68" t="str">
        <f t="shared" si="10"/>
        <v>=$F$76*Arkusz2!$E$6</v>
      </c>
      <c r="F88" s="68" t="str">
        <f t="shared" si="10"/>
        <v>=$G$76*Arkusz2!$F$6</v>
      </c>
      <c r="G88" s="68" t="str">
        <f t="shared" si="10"/>
        <v>=$H$76*Arkusz2!$G$6</v>
      </c>
      <c r="H88" s="68" t="str">
        <f t="shared" si="10"/>
        <v>=$I$76*Arkusz2!$H$6</v>
      </c>
      <c r="I88" s="68" t="str">
        <f t="shared" si="10"/>
        <v>=$J$76*Arkusz2!$I$6</v>
      </c>
      <c r="J88" s="68" t="str">
        <f t="shared" si="10"/>
        <v>=$K$76*Arkusz2!$J$6</v>
      </c>
    </row>
    <row r="89" spans="3:10" ht="15" customHeight="1" x14ac:dyDescent="0.25">
      <c r="C89" s="68" t="str">
        <f t="shared" ref="C89:J89" si="11">"="&amp;C83&amp;"*Arkusz2!"&amp;K$4</f>
        <v>=$D$77*Arkusz2!$K$6</v>
      </c>
      <c r="D89" s="68" t="str">
        <f t="shared" si="11"/>
        <v>=$E$77*Arkusz2!$L$6</v>
      </c>
      <c r="E89" s="68" t="str">
        <f t="shared" si="11"/>
        <v>=$F$77*Arkusz2!$M$6</v>
      </c>
      <c r="F89" s="68" t="str">
        <f t="shared" si="11"/>
        <v>=$G$77*Arkusz2!$N$6</v>
      </c>
      <c r="G89" s="68" t="str">
        <f t="shared" si="11"/>
        <v>=$H$77*Arkusz2!$O$6</v>
      </c>
      <c r="H89" s="68" t="str">
        <f t="shared" si="11"/>
        <v>=$I$77*Arkusz2!$P$6</v>
      </c>
      <c r="I89" s="68" t="str">
        <f t="shared" si="11"/>
        <v>=$J$77*Arkusz2!$Q$6</v>
      </c>
      <c r="J89" s="68" t="str">
        <f t="shared" si="11"/>
        <v>=$K$77*Arkusz2!$R$6</v>
      </c>
    </row>
  </sheetData>
  <protectedRanges>
    <protectedRange sqref="E35 H36 C37:D37 F38:G38 I38:J38 C39:D39 F40:G40 I40:J40 C41:D41 C43:D43 F42:G43 I42:J43 C53:E53 F54:J54 C57:J57" name="Rozstęp9_6"/>
    <protectedRange sqref="C76:J76" name="Rozstęp9_11"/>
    <protectedRange sqref="E43" name="Rozstęp27_11"/>
    <protectedRange sqref="H38 H40 H42" name="Rozstęp19_11"/>
    <protectedRange sqref="I36" name="Rozstęp17_11"/>
    <protectedRange sqref="C35" name="Rozstęp15_11"/>
    <protectedRange sqref="C30:J34" name="Rozstęp9_16"/>
    <protectedRange sqref="F36" name="Rozstęp16_11"/>
    <protectedRange sqref="E37 E39 E41" name="Rozstęp18_11"/>
    <protectedRange sqref="H43" name="Rozstęp28_11"/>
    <protectedRange sqref="C48:J52" name="Rozstęp9_22"/>
    <protectedRange sqref="G56" name="Rozstęp40_6"/>
    <protectedRange sqref="E74" name="Rozstęp27_21"/>
    <protectedRange sqref="H69 H71 H73" name="Rozstęp19_21"/>
    <protectedRange sqref="I67" name="Rozstęp17_21"/>
    <protectedRange sqref="C66" name="Rozstęp15_21"/>
    <protectedRange sqref="F67" name="Rozstęp16_21"/>
    <protectedRange sqref="E68 E70 E72" name="Rozstęp18_21"/>
    <protectedRange sqref="H74" name="Rozstęp28_21"/>
    <protectedRange sqref="C61:J65" name="Rozstęp9_34"/>
    <protectedRange sqref="C79:J83" name="Rozstęp9_39"/>
    <protectedRange sqref="G87" name="Rozstęp40_10"/>
  </protectedRanges>
  <mergeCells count="2">
    <mergeCell ref="A9:A17"/>
    <mergeCell ref="A18:A26"/>
  </mergeCells>
  <dataValidations count="1">
    <dataValidation allowBlank="1" showErrorMessage="1" sqref="B18:B26 B5:S17" xr:uid="{1F690630-A396-46B1-856A-397067D2B2C8}"/>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vt:i4>
      </vt:variant>
    </vt:vector>
  </HeadingPairs>
  <TitlesOfParts>
    <vt:vector size="2" baseType="lpstr">
      <vt:lpstr>Arkusz1</vt:lpstr>
      <vt:lpstr>Arkusz2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Rafał Klonowski</dc:creator>
  <cp:lastModifiedBy>Pracownik</cp:lastModifiedBy>
  <cp:lastPrinted>2024-04-04T11:04:59Z</cp:lastPrinted>
  <dcterms:created xsi:type="dcterms:W3CDTF">2023-05-16T08:19:44Z</dcterms:created>
  <dcterms:modified xsi:type="dcterms:W3CDTF">2025-02-27T13:16:45Z</dcterms:modified>
</cp:coreProperties>
</file>