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defaultThemeVersion="124226"/>
  <mc:AlternateContent xmlns:mc="http://schemas.openxmlformats.org/markup-compatibility/2006">
    <mc:Choice Requires="x15">
      <x15ac:absPath xmlns:x15ac="http://schemas.microsoft.com/office/spreadsheetml/2010/11/ac" url="C:\Users\Pracownik\Desktop\"/>
    </mc:Choice>
  </mc:AlternateContent>
  <xr:revisionPtr revIDLastSave="0" documentId="13_ncr:1_{CAD85B46-C458-483A-8F6A-C6EE82A89A3E}" xr6:coauthVersionLast="36" xr6:coauthVersionMax="36" xr10:uidLastSave="{00000000-0000-0000-0000-000000000000}"/>
  <bookViews>
    <workbookView xWindow="0" yWindow="0" windowWidth="28800" windowHeight="12225" tabRatio="548" xr2:uid="{00000000-000D-0000-FFFF-FFFF00000000}"/>
  </bookViews>
  <sheets>
    <sheet name="st. lekki" sheetId="1" r:id="rId1"/>
    <sheet name="st. umiarkowany" sheetId="2" r:id="rId2"/>
    <sheet name="niesłyszący" sheetId="3" r:id="rId3"/>
    <sheet name="słabosłyszący" sheetId="4" r:id="rId4"/>
    <sheet name="autyzm" sheetId="5" r:id="rId5"/>
    <sheet name="słabowidz. druk niepowiększony" sheetId="6" r:id="rId6"/>
    <sheet name="słabowidz. druk powiększony" sheetId="7" r:id="rId7"/>
    <sheet name="niewidomi" sheetId="8" r:id="rId8"/>
    <sheet name="niewidomi druk. w syst. Braille" sheetId="9" r:id="rId9"/>
  </sheets>
  <definedNames>
    <definedName name="_ftn1" localSheetId="0">'st. lekki'!#REF!</definedName>
    <definedName name="_ftn2" localSheetId="0">'st. lekki'!$A$44</definedName>
    <definedName name="_ftnref1" localSheetId="0">'st. lekki'!$B$34</definedName>
    <definedName name="_ftnref2" localSheetId="0">'st. lekki'!$B$39</definedName>
    <definedName name="_xlnm.Print_Area" localSheetId="0">'st. lekki'!$A$2:$S$143</definedName>
  </definedNames>
  <calcPr calcId="191029" iterateDelta="1E-4"/>
</workbook>
</file>

<file path=xl/calcChain.xml><?xml version="1.0" encoding="utf-8"?>
<calcChain xmlns="http://schemas.openxmlformats.org/spreadsheetml/2006/main">
  <c r="K84" i="7" l="1"/>
  <c r="R88" i="9" l="1"/>
  <c r="Q88" i="9"/>
  <c r="O88" i="9"/>
  <c r="P88" i="9"/>
  <c r="N88" i="9"/>
  <c r="M88" i="9"/>
  <c r="L88" i="9"/>
  <c r="K88" i="9"/>
  <c r="K87" i="9"/>
  <c r="L87" i="9"/>
  <c r="M87" i="9"/>
  <c r="N87" i="9"/>
  <c r="O87" i="9"/>
  <c r="P87" i="9"/>
  <c r="Q87" i="9"/>
  <c r="R87" i="9"/>
  <c r="R86" i="9"/>
  <c r="Q86" i="9"/>
  <c r="P86" i="9"/>
  <c r="O86" i="9"/>
  <c r="N86" i="9"/>
  <c r="M86" i="9"/>
  <c r="L86" i="9"/>
  <c r="K86" i="9"/>
  <c r="O85" i="9"/>
  <c r="P85" i="9"/>
  <c r="R85" i="9"/>
  <c r="R84" i="9"/>
  <c r="P84" i="9"/>
  <c r="Q84" i="9"/>
  <c r="O84" i="9"/>
  <c r="N84" i="9"/>
  <c r="M84" i="9"/>
  <c r="L84" i="9"/>
  <c r="K84" i="9"/>
  <c r="N83" i="9"/>
  <c r="O83" i="9"/>
  <c r="P83" i="9"/>
  <c r="Q83" i="9"/>
  <c r="R83" i="9"/>
  <c r="R82" i="9"/>
  <c r="Q82" i="9"/>
  <c r="P82" i="9"/>
  <c r="O82" i="9"/>
  <c r="N82" i="9"/>
  <c r="M81" i="9"/>
  <c r="M80" i="9"/>
  <c r="L81" i="9"/>
  <c r="L80" i="9"/>
  <c r="K81" i="9"/>
  <c r="K80" i="9"/>
  <c r="R62" i="9"/>
  <c r="Q62" i="9"/>
  <c r="P62" i="9"/>
  <c r="O62" i="9"/>
  <c r="N62" i="9"/>
  <c r="M62" i="9"/>
  <c r="L62" i="9"/>
  <c r="K62" i="9"/>
  <c r="K49" i="9"/>
  <c r="M49" i="9"/>
  <c r="N49" i="9"/>
  <c r="P49" i="9"/>
  <c r="Q49" i="9"/>
  <c r="Q48" i="9"/>
  <c r="P48" i="9"/>
  <c r="N48" i="9"/>
  <c r="M47" i="9"/>
  <c r="K47" i="9"/>
  <c r="Q46" i="9"/>
  <c r="P46" i="9"/>
  <c r="N46" i="9"/>
  <c r="K45" i="9"/>
  <c r="M45" i="9"/>
  <c r="N44" i="9"/>
  <c r="P44" i="9"/>
  <c r="Q44" i="9"/>
  <c r="R42" i="9"/>
  <c r="O42" i="9"/>
  <c r="M43" i="9"/>
  <c r="K43" i="9"/>
  <c r="L41" i="9"/>
  <c r="R88" i="8"/>
  <c r="R87" i="8"/>
  <c r="R86" i="8"/>
  <c r="Q88" i="8"/>
  <c r="Q87" i="8"/>
  <c r="Q86" i="8"/>
  <c r="P88" i="8"/>
  <c r="P87" i="8"/>
  <c r="P86" i="8"/>
  <c r="O88" i="8"/>
  <c r="O87" i="8"/>
  <c r="O86" i="8"/>
  <c r="N88" i="8"/>
  <c r="N87" i="8"/>
  <c r="N86" i="8"/>
  <c r="M88" i="8"/>
  <c r="M87" i="8"/>
  <c r="M86" i="8"/>
  <c r="L86" i="8"/>
  <c r="L87" i="8"/>
  <c r="L88" i="8"/>
  <c r="K88" i="8"/>
  <c r="K87" i="8"/>
  <c r="K86" i="8"/>
  <c r="O85" i="8"/>
  <c r="P85" i="8"/>
  <c r="R85" i="8"/>
  <c r="R84" i="8"/>
  <c r="Q84" i="8"/>
  <c r="O84" i="8"/>
  <c r="P84" i="8"/>
  <c r="N84" i="8"/>
  <c r="M84" i="8"/>
  <c r="L84" i="8"/>
  <c r="K84" i="8"/>
  <c r="N83" i="8"/>
  <c r="O83" i="8"/>
  <c r="P83" i="8"/>
  <c r="Q83" i="8"/>
  <c r="R83" i="8"/>
  <c r="R82" i="8"/>
  <c r="Q82" i="8"/>
  <c r="P82" i="8"/>
  <c r="O82" i="8"/>
  <c r="N82" i="8"/>
  <c r="K81" i="8"/>
  <c r="M81" i="8"/>
  <c r="M80" i="8"/>
  <c r="L81" i="8"/>
  <c r="L80" i="8"/>
  <c r="K80" i="8"/>
  <c r="R62" i="8"/>
  <c r="Q62" i="8"/>
  <c r="P62" i="8"/>
  <c r="O62" i="8"/>
  <c r="N62" i="8"/>
  <c r="M62" i="8"/>
  <c r="L62" i="8"/>
  <c r="K62" i="8"/>
  <c r="K49" i="8"/>
  <c r="M49" i="8"/>
  <c r="N49" i="8"/>
  <c r="P49" i="8"/>
  <c r="Q49" i="8"/>
  <c r="Q48" i="8"/>
  <c r="P48" i="8"/>
  <c r="N48" i="8"/>
  <c r="M47" i="8"/>
  <c r="K47" i="8"/>
  <c r="Q46" i="8"/>
  <c r="P46" i="8"/>
  <c r="N46" i="8"/>
  <c r="M45" i="8"/>
  <c r="K45" i="8"/>
  <c r="K43" i="8"/>
  <c r="N44" i="8"/>
  <c r="P44" i="8"/>
  <c r="Q44" i="8"/>
  <c r="R42" i="8"/>
  <c r="O42" i="8"/>
  <c r="S42" i="8" s="1"/>
  <c r="M43" i="8"/>
  <c r="L41" i="8"/>
  <c r="S41" i="8" s="1"/>
  <c r="R88" i="7"/>
  <c r="Q88" i="7"/>
  <c r="P88" i="7"/>
  <c r="O88" i="7"/>
  <c r="N88" i="7"/>
  <c r="M88" i="7"/>
  <c r="L88" i="7"/>
  <c r="K88" i="7"/>
  <c r="R87" i="7"/>
  <c r="Q87" i="7"/>
  <c r="P87" i="7"/>
  <c r="O87" i="7"/>
  <c r="N87" i="7"/>
  <c r="M87" i="7"/>
  <c r="L87" i="7"/>
  <c r="K87" i="7"/>
  <c r="R86" i="7"/>
  <c r="Q86" i="7"/>
  <c r="P86" i="7"/>
  <c r="O86" i="7"/>
  <c r="N86" i="7"/>
  <c r="M86" i="7"/>
  <c r="L86" i="7"/>
  <c r="K86" i="7"/>
  <c r="P85" i="7"/>
  <c r="O85" i="7"/>
  <c r="M84" i="7"/>
  <c r="L84" i="7"/>
  <c r="N84" i="7"/>
  <c r="P84" i="7"/>
  <c r="O84" i="7"/>
  <c r="Q84" i="7"/>
  <c r="R85" i="7"/>
  <c r="R84" i="7"/>
  <c r="R83" i="7"/>
  <c r="R82" i="7"/>
  <c r="Q82" i="7"/>
  <c r="O83" i="7"/>
  <c r="N83" i="7"/>
  <c r="P83" i="7"/>
  <c r="Q83" i="7"/>
  <c r="P82" i="7"/>
  <c r="O82" i="7"/>
  <c r="N82" i="7"/>
  <c r="M81" i="7"/>
  <c r="L81" i="7"/>
  <c r="K81" i="7"/>
  <c r="M80" i="7"/>
  <c r="L80" i="7"/>
  <c r="K80" i="7"/>
  <c r="R62" i="7"/>
  <c r="Q62" i="7"/>
  <c r="P62" i="7"/>
  <c r="O62" i="7"/>
  <c r="N62" i="7"/>
  <c r="M62" i="7"/>
  <c r="L62" i="7"/>
  <c r="K62" i="7"/>
  <c r="Q49" i="7"/>
  <c r="P49" i="7"/>
  <c r="N49" i="7"/>
  <c r="M49" i="7"/>
  <c r="K49" i="7"/>
  <c r="N48" i="7"/>
  <c r="P48" i="7"/>
  <c r="Q48" i="7"/>
  <c r="Q46" i="7"/>
  <c r="P46" i="7"/>
  <c r="N46" i="7"/>
  <c r="M47" i="7"/>
  <c r="K47" i="7"/>
  <c r="K45" i="7"/>
  <c r="M45" i="7"/>
  <c r="N44" i="7"/>
  <c r="P44" i="7"/>
  <c r="Q44" i="7"/>
  <c r="R42" i="7"/>
  <c r="O42" i="7"/>
  <c r="M43" i="7"/>
  <c r="K43" i="7"/>
  <c r="L41" i="7"/>
  <c r="R88" i="6"/>
  <c r="Q88" i="6"/>
  <c r="P88" i="6"/>
  <c r="O88" i="6"/>
  <c r="N88" i="6"/>
  <c r="M88" i="6"/>
  <c r="L88" i="6"/>
  <c r="K88" i="6"/>
  <c r="R87" i="6"/>
  <c r="P87" i="6"/>
  <c r="Q87" i="6"/>
  <c r="O87" i="6"/>
  <c r="N87" i="6"/>
  <c r="M87" i="6"/>
  <c r="L87" i="6"/>
  <c r="K87" i="6"/>
  <c r="R86" i="6"/>
  <c r="Q86" i="6"/>
  <c r="P86" i="6"/>
  <c r="O86" i="6"/>
  <c r="N86" i="6"/>
  <c r="M86" i="6"/>
  <c r="L86" i="6"/>
  <c r="K86" i="6"/>
  <c r="R85" i="6"/>
  <c r="P85" i="6"/>
  <c r="O85" i="6"/>
  <c r="R82" i="6"/>
  <c r="R84" i="6"/>
  <c r="Q84" i="6"/>
  <c r="P84" i="6"/>
  <c r="O84" i="6"/>
  <c r="N84" i="6"/>
  <c r="M84" i="6"/>
  <c r="L84" i="6"/>
  <c r="K84" i="6"/>
  <c r="N83" i="6"/>
  <c r="O83" i="6"/>
  <c r="P83" i="6"/>
  <c r="Q83" i="6"/>
  <c r="R83" i="6"/>
  <c r="Q82" i="6"/>
  <c r="P82" i="6"/>
  <c r="O82" i="6"/>
  <c r="N82" i="6"/>
  <c r="M81" i="6"/>
  <c r="M80" i="6"/>
  <c r="L80" i="6"/>
  <c r="L81" i="6"/>
  <c r="K81" i="6"/>
  <c r="K80" i="6"/>
  <c r="Q62" i="6"/>
  <c r="R62" i="6"/>
  <c r="P62" i="6"/>
  <c r="O62" i="6"/>
  <c r="N62" i="6"/>
  <c r="M62" i="6"/>
  <c r="L62" i="6"/>
  <c r="K62" i="6"/>
  <c r="K49" i="6"/>
  <c r="M49" i="6"/>
  <c r="N49" i="6"/>
  <c r="P49" i="6"/>
  <c r="Q49" i="6"/>
  <c r="Q48" i="6"/>
  <c r="P48" i="6"/>
  <c r="N48" i="6"/>
  <c r="M47" i="6"/>
  <c r="K47" i="6"/>
  <c r="Q46" i="6"/>
  <c r="P46" i="6"/>
  <c r="N46" i="6"/>
  <c r="K45" i="6"/>
  <c r="M45" i="6"/>
  <c r="N44" i="6"/>
  <c r="P44" i="6"/>
  <c r="Q44" i="6"/>
  <c r="R42" i="6"/>
  <c r="O42" i="6"/>
  <c r="M43" i="6"/>
  <c r="K43" i="6"/>
  <c r="L41" i="6"/>
  <c r="R88" i="5"/>
  <c r="Q88" i="5"/>
  <c r="P88" i="5"/>
  <c r="O88" i="5"/>
  <c r="N88" i="5"/>
  <c r="M88" i="5"/>
  <c r="L88" i="5"/>
  <c r="K88" i="5"/>
  <c r="R87" i="5"/>
  <c r="Q87" i="5"/>
  <c r="O87" i="5"/>
  <c r="P87" i="5"/>
  <c r="N87" i="5"/>
  <c r="M87" i="5"/>
  <c r="L87" i="5"/>
  <c r="K87" i="5"/>
  <c r="R86" i="5"/>
  <c r="Q86" i="5"/>
  <c r="P86" i="5"/>
  <c r="O86" i="5"/>
  <c r="N86" i="5"/>
  <c r="M86" i="5"/>
  <c r="L86" i="5"/>
  <c r="K86" i="5"/>
  <c r="R85" i="5"/>
  <c r="P85" i="5"/>
  <c r="O85" i="5"/>
  <c r="R84" i="5"/>
  <c r="Q84" i="5"/>
  <c r="P84" i="5"/>
  <c r="O84" i="5"/>
  <c r="N84" i="5"/>
  <c r="M84" i="5"/>
  <c r="L84" i="5"/>
  <c r="K84" i="5"/>
  <c r="R83" i="5"/>
  <c r="R82" i="5"/>
  <c r="Q83" i="5"/>
  <c r="Q82" i="5"/>
  <c r="P83" i="5"/>
  <c r="P82" i="5"/>
  <c r="O83" i="5"/>
  <c r="O82" i="5"/>
  <c r="N83" i="5"/>
  <c r="N82" i="5"/>
  <c r="M81" i="5"/>
  <c r="M80" i="5"/>
  <c r="L81" i="5"/>
  <c r="L80" i="5"/>
  <c r="K81" i="5"/>
  <c r="K80" i="5"/>
  <c r="R62" i="5"/>
  <c r="Q62" i="5"/>
  <c r="P62" i="5"/>
  <c r="O62" i="5"/>
  <c r="N62" i="5"/>
  <c r="M62" i="5"/>
  <c r="L62" i="5"/>
  <c r="K62" i="5"/>
  <c r="L41" i="5"/>
  <c r="L50" i="5" s="1"/>
  <c r="R42" i="5"/>
  <c r="R50" i="5" s="1"/>
  <c r="O42" i="5"/>
  <c r="M43" i="5"/>
  <c r="Q44" i="5"/>
  <c r="P44" i="5"/>
  <c r="N44" i="5"/>
  <c r="M45" i="5"/>
  <c r="Q46" i="5"/>
  <c r="P46" i="5"/>
  <c r="N46" i="5"/>
  <c r="M47" i="5"/>
  <c r="Q48" i="5"/>
  <c r="P48" i="5"/>
  <c r="N48" i="5"/>
  <c r="Q49" i="5"/>
  <c r="P49" i="5"/>
  <c r="N49" i="5"/>
  <c r="M49" i="5"/>
  <c r="K49" i="5"/>
  <c r="K47" i="5"/>
  <c r="K45" i="5"/>
  <c r="K43" i="5"/>
  <c r="O50" i="5"/>
  <c r="R88" i="4"/>
  <c r="Q88" i="4"/>
  <c r="P88" i="4"/>
  <c r="O88" i="4"/>
  <c r="N88" i="4"/>
  <c r="M88" i="4"/>
  <c r="L88" i="4"/>
  <c r="K88" i="4"/>
  <c r="R87" i="4"/>
  <c r="Q87" i="4"/>
  <c r="P87" i="4"/>
  <c r="O87" i="4"/>
  <c r="N87" i="4"/>
  <c r="M87" i="4"/>
  <c r="L87" i="4"/>
  <c r="K87" i="4"/>
  <c r="R86" i="4"/>
  <c r="Q86" i="4"/>
  <c r="P86" i="4"/>
  <c r="O86" i="4"/>
  <c r="N86" i="4"/>
  <c r="M86" i="4"/>
  <c r="L86" i="4"/>
  <c r="K86" i="4"/>
  <c r="R85" i="4"/>
  <c r="P85" i="4"/>
  <c r="O85" i="4"/>
  <c r="R84" i="4"/>
  <c r="Q84" i="4"/>
  <c r="P84" i="4"/>
  <c r="O84" i="4"/>
  <c r="N84" i="4"/>
  <c r="M84" i="4"/>
  <c r="L84" i="4"/>
  <c r="K84" i="4"/>
  <c r="R83" i="4"/>
  <c r="Q83" i="4"/>
  <c r="P83" i="4"/>
  <c r="O83" i="4"/>
  <c r="N83" i="4"/>
  <c r="R82" i="4"/>
  <c r="Q82" i="4"/>
  <c r="P82" i="4"/>
  <c r="O82" i="4"/>
  <c r="N82" i="4"/>
  <c r="M81" i="4"/>
  <c r="L81" i="4"/>
  <c r="K81" i="4"/>
  <c r="M80" i="4"/>
  <c r="L80" i="4"/>
  <c r="K80" i="4"/>
  <c r="R62" i="4"/>
  <c r="Q62" i="4"/>
  <c r="P62" i="4"/>
  <c r="O62" i="4"/>
  <c r="N62" i="4"/>
  <c r="M62" i="4"/>
  <c r="L62" i="4"/>
  <c r="K62" i="4"/>
  <c r="Q49" i="4"/>
  <c r="P49" i="4"/>
  <c r="N49" i="4"/>
  <c r="M49" i="4"/>
  <c r="K49" i="4"/>
  <c r="Q48" i="4"/>
  <c r="P48" i="4"/>
  <c r="N48" i="4"/>
  <c r="K47" i="4"/>
  <c r="M47" i="4"/>
  <c r="Q46" i="4"/>
  <c r="P46" i="4"/>
  <c r="N46" i="4"/>
  <c r="K45" i="4"/>
  <c r="M45" i="4"/>
  <c r="N44" i="4"/>
  <c r="P44" i="4"/>
  <c r="Q44" i="4"/>
  <c r="R42" i="4"/>
  <c r="O42" i="4"/>
  <c r="M43" i="4"/>
  <c r="K43" i="4"/>
  <c r="L41" i="4"/>
  <c r="R88" i="3"/>
  <c r="R87" i="3"/>
  <c r="R86" i="3"/>
  <c r="R85" i="3"/>
  <c r="R84" i="3"/>
  <c r="R83" i="3"/>
  <c r="R82" i="3"/>
  <c r="Q88" i="3"/>
  <c r="Q87" i="3"/>
  <c r="Q86" i="3"/>
  <c r="Q84" i="3"/>
  <c r="Q83" i="3"/>
  <c r="Q82" i="3"/>
  <c r="P88" i="3"/>
  <c r="P87" i="3"/>
  <c r="P86" i="3"/>
  <c r="P85" i="3"/>
  <c r="P84" i="3"/>
  <c r="P83" i="3"/>
  <c r="P82" i="3"/>
  <c r="O88" i="3"/>
  <c r="O87" i="3"/>
  <c r="O86" i="3"/>
  <c r="O85" i="3"/>
  <c r="O84" i="3"/>
  <c r="O83" i="3"/>
  <c r="O82" i="3"/>
  <c r="N88" i="3"/>
  <c r="N87" i="3"/>
  <c r="N86" i="3"/>
  <c r="N84" i="3"/>
  <c r="N83" i="3"/>
  <c r="N82" i="3"/>
  <c r="M88" i="3"/>
  <c r="M87" i="3"/>
  <c r="M86" i="3"/>
  <c r="M84" i="3"/>
  <c r="M81" i="3"/>
  <c r="M80" i="3"/>
  <c r="L88" i="3"/>
  <c r="L87" i="3"/>
  <c r="L86" i="3"/>
  <c r="L84" i="3"/>
  <c r="L81" i="3"/>
  <c r="L80" i="3"/>
  <c r="K88" i="3"/>
  <c r="K87" i="3"/>
  <c r="K86" i="3"/>
  <c r="K84" i="3"/>
  <c r="K81" i="3"/>
  <c r="K80" i="3"/>
  <c r="R62" i="3"/>
  <c r="Q62" i="3"/>
  <c r="P62" i="3"/>
  <c r="O62" i="3"/>
  <c r="N62" i="3"/>
  <c r="M62" i="3"/>
  <c r="L62" i="3"/>
  <c r="K62" i="3"/>
  <c r="L41" i="3"/>
  <c r="R42" i="3"/>
  <c r="O42" i="3"/>
  <c r="M43" i="3"/>
  <c r="Q44" i="3"/>
  <c r="P44" i="3"/>
  <c r="N44" i="3"/>
  <c r="M45" i="3"/>
  <c r="Q46" i="3"/>
  <c r="P46" i="3"/>
  <c r="N46" i="3"/>
  <c r="M47" i="3"/>
  <c r="Q49" i="3"/>
  <c r="P49" i="3"/>
  <c r="Q48" i="3"/>
  <c r="P48" i="3"/>
  <c r="N48" i="3"/>
  <c r="N49" i="3"/>
  <c r="M49" i="3"/>
  <c r="K49" i="3"/>
  <c r="K47" i="3"/>
  <c r="K45" i="3"/>
  <c r="K43" i="3"/>
  <c r="R88" i="2"/>
  <c r="R87" i="2"/>
  <c r="P87" i="2"/>
  <c r="Q87" i="2"/>
  <c r="Q88" i="2"/>
  <c r="P88" i="2"/>
  <c r="O87" i="2"/>
  <c r="O88" i="2"/>
  <c r="N88" i="2"/>
  <c r="N87" i="2"/>
  <c r="M88" i="2"/>
  <c r="M87" i="2"/>
  <c r="L88" i="2"/>
  <c r="L87" i="2"/>
  <c r="K88" i="2"/>
  <c r="K87" i="2"/>
  <c r="R86" i="2"/>
  <c r="Q86" i="2"/>
  <c r="P86" i="2"/>
  <c r="O86" i="2"/>
  <c r="N86" i="2"/>
  <c r="M86" i="2"/>
  <c r="L86" i="2"/>
  <c r="K86" i="2"/>
  <c r="O85" i="2"/>
  <c r="P85" i="2"/>
  <c r="R85" i="2"/>
  <c r="R84" i="2"/>
  <c r="Q84" i="2"/>
  <c r="P84" i="2"/>
  <c r="O84" i="2"/>
  <c r="N84" i="2"/>
  <c r="M84" i="2"/>
  <c r="L84" i="2"/>
  <c r="K84" i="2"/>
  <c r="N83" i="2"/>
  <c r="O83" i="2"/>
  <c r="P83" i="2"/>
  <c r="Q83" i="2"/>
  <c r="R83" i="2"/>
  <c r="R82" i="2"/>
  <c r="Q82" i="2"/>
  <c r="P82" i="2"/>
  <c r="O82" i="2"/>
  <c r="N82" i="2"/>
  <c r="K81" i="2"/>
  <c r="L81" i="2"/>
  <c r="M81" i="2"/>
  <c r="M80" i="2"/>
  <c r="L80" i="2"/>
  <c r="K80" i="2"/>
  <c r="R62" i="2"/>
  <c r="Q62" i="2"/>
  <c r="P62" i="2"/>
  <c r="O62" i="2"/>
  <c r="N62" i="2"/>
  <c r="M62" i="2"/>
  <c r="L62" i="2"/>
  <c r="K62" i="2"/>
  <c r="M49" i="2"/>
  <c r="K45" i="2"/>
  <c r="K47" i="2"/>
  <c r="M47" i="2"/>
  <c r="N48" i="2"/>
  <c r="N49" i="2"/>
  <c r="K49" i="2"/>
  <c r="Q49" i="2"/>
  <c r="P49" i="2"/>
  <c r="P48" i="2"/>
  <c r="Q48" i="2"/>
  <c r="Q46" i="2"/>
  <c r="P46" i="2"/>
  <c r="N46" i="2"/>
  <c r="M45" i="2"/>
  <c r="K43" i="2"/>
  <c r="M43" i="2"/>
  <c r="N44" i="2"/>
  <c r="P44" i="2"/>
  <c r="Q44" i="2"/>
  <c r="R42" i="2"/>
  <c r="O42" i="2"/>
  <c r="L41" i="2"/>
  <c r="L88" i="1"/>
  <c r="M89" i="3" l="1"/>
  <c r="Q50" i="5"/>
  <c r="M50" i="5"/>
  <c r="P50" i="5"/>
  <c r="N50" i="5"/>
  <c r="K50" i="5"/>
  <c r="M81" i="1"/>
  <c r="L81" i="1"/>
  <c r="K81" i="1"/>
  <c r="M80" i="1"/>
  <c r="L80" i="1"/>
  <c r="K80" i="1"/>
  <c r="R88" i="1" l="1"/>
  <c r="R87" i="1"/>
  <c r="R86" i="1"/>
  <c r="R85" i="1"/>
  <c r="R84" i="1"/>
  <c r="R83" i="1"/>
  <c r="R82" i="1"/>
  <c r="Q88" i="1"/>
  <c r="Q87" i="1"/>
  <c r="Q86" i="1"/>
  <c r="Q84" i="1"/>
  <c r="Q83" i="1"/>
  <c r="Q82" i="1"/>
  <c r="P88" i="1"/>
  <c r="P87" i="1"/>
  <c r="P86" i="1"/>
  <c r="P85" i="1"/>
  <c r="P84" i="1"/>
  <c r="P83" i="1"/>
  <c r="P82" i="1"/>
  <c r="O88" i="1"/>
  <c r="O87" i="1"/>
  <c r="O86" i="1"/>
  <c r="O85" i="1"/>
  <c r="O84" i="1"/>
  <c r="O83" i="1"/>
  <c r="K88" i="1"/>
  <c r="K87" i="1"/>
  <c r="K86" i="1"/>
  <c r="K84" i="1"/>
  <c r="L87" i="1"/>
  <c r="L86" i="1"/>
  <c r="L84" i="1"/>
  <c r="M88" i="1"/>
  <c r="M87" i="1"/>
  <c r="M86" i="1"/>
  <c r="M84" i="1"/>
  <c r="N88" i="1"/>
  <c r="N87" i="1"/>
  <c r="N86" i="1"/>
  <c r="N84" i="1"/>
  <c r="N83" i="1"/>
  <c r="O82" i="1"/>
  <c r="N82" i="1"/>
  <c r="R62" i="1"/>
  <c r="N62" i="1"/>
  <c r="L62" i="1"/>
  <c r="Q62" i="1"/>
  <c r="P62" i="1"/>
  <c r="O62" i="1"/>
  <c r="M62" i="1"/>
  <c r="K62" i="1"/>
  <c r="K49" i="1"/>
  <c r="M49" i="1"/>
  <c r="N49" i="1"/>
  <c r="P49" i="1"/>
  <c r="Q49" i="1"/>
  <c r="Q48" i="1"/>
  <c r="P48" i="1"/>
  <c r="N48" i="1"/>
  <c r="K47" i="1"/>
  <c r="M47" i="1"/>
  <c r="Q46" i="1"/>
  <c r="P46" i="1"/>
  <c r="N46" i="1"/>
  <c r="M45" i="1"/>
  <c r="K45" i="1"/>
  <c r="N44" i="1"/>
  <c r="P44" i="1"/>
  <c r="Q44" i="1"/>
  <c r="R42" i="1"/>
  <c r="O42" i="1"/>
  <c r="M43" i="1"/>
  <c r="K43" i="1"/>
  <c r="L41" i="1"/>
  <c r="R89" i="9" l="1"/>
  <c r="Q89" i="9"/>
  <c r="P89" i="9"/>
  <c r="O89" i="9"/>
  <c r="N89" i="9"/>
  <c r="M89" i="9"/>
  <c r="L89" i="9"/>
  <c r="K89" i="9"/>
  <c r="S88" i="9"/>
  <c r="S87" i="9"/>
  <c r="S86" i="9"/>
  <c r="S85" i="9"/>
  <c r="S84" i="9"/>
  <c r="S83" i="9"/>
  <c r="S82" i="9"/>
  <c r="S81" i="9"/>
  <c r="S80" i="9"/>
  <c r="S62" i="9"/>
  <c r="G65" i="9" s="1"/>
  <c r="R50" i="9"/>
  <c r="Q50" i="9"/>
  <c r="P50" i="9"/>
  <c r="O50" i="9"/>
  <c r="N50" i="9"/>
  <c r="M50" i="9"/>
  <c r="L50" i="9"/>
  <c r="K50" i="9"/>
  <c r="S49" i="9"/>
  <c r="S48" i="9"/>
  <c r="S47" i="9"/>
  <c r="S46" i="9"/>
  <c r="S45" i="9"/>
  <c r="S44" i="9"/>
  <c r="S43" i="9"/>
  <c r="S42" i="9"/>
  <c r="S41" i="9"/>
  <c r="R89" i="8"/>
  <c r="Q89" i="8"/>
  <c r="P89" i="8"/>
  <c r="O89" i="8"/>
  <c r="N89" i="8"/>
  <c r="M89" i="8"/>
  <c r="L89" i="8"/>
  <c r="K89" i="8"/>
  <c r="S88" i="8"/>
  <c r="S87" i="8"/>
  <c r="S86" i="8"/>
  <c r="S85" i="8"/>
  <c r="S84" i="8"/>
  <c r="S83" i="8"/>
  <c r="S82" i="8"/>
  <c r="S81" i="8"/>
  <c r="S80" i="8"/>
  <c r="S62" i="8"/>
  <c r="G65" i="8" s="1"/>
  <c r="R50" i="8"/>
  <c r="Q50" i="8"/>
  <c r="P50" i="8"/>
  <c r="O50" i="8"/>
  <c r="N50" i="8"/>
  <c r="M50" i="8"/>
  <c r="L50" i="8"/>
  <c r="K50" i="8"/>
  <c r="S49" i="8"/>
  <c r="S48" i="8"/>
  <c r="S47" i="8"/>
  <c r="S46" i="8"/>
  <c r="S45" i="8"/>
  <c r="S44" i="8"/>
  <c r="S43" i="8"/>
  <c r="R89" i="7"/>
  <c r="Q89" i="7"/>
  <c r="P89" i="7"/>
  <c r="O89" i="7"/>
  <c r="N89" i="7"/>
  <c r="M89" i="7"/>
  <c r="L89" i="7"/>
  <c r="K89" i="7"/>
  <c r="S88" i="7"/>
  <c r="S87" i="7"/>
  <c r="S86" i="7"/>
  <c r="S85" i="7"/>
  <c r="S84" i="7"/>
  <c r="S83" i="7"/>
  <c r="S82" i="7"/>
  <c r="S81" i="7"/>
  <c r="S80" i="7"/>
  <c r="S62" i="7"/>
  <c r="G65" i="7" s="1"/>
  <c r="R50" i="7"/>
  <c r="Q50" i="7"/>
  <c r="P50" i="7"/>
  <c r="O50" i="7"/>
  <c r="N50" i="7"/>
  <c r="M50" i="7"/>
  <c r="L50" i="7"/>
  <c r="K50" i="7"/>
  <c r="S49" i="7"/>
  <c r="S48" i="7"/>
  <c r="S47" i="7"/>
  <c r="S46" i="7"/>
  <c r="S45" i="7"/>
  <c r="S44" i="7"/>
  <c r="S43" i="7"/>
  <c r="S42" i="7"/>
  <c r="S41" i="7"/>
  <c r="R89" i="6"/>
  <c r="Q89" i="6"/>
  <c r="P89" i="6"/>
  <c r="O89" i="6"/>
  <c r="N89" i="6"/>
  <c r="M89" i="6"/>
  <c r="L89" i="6"/>
  <c r="K89" i="6"/>
  <c r="S88" i="6"/>
  <c r="S87" i="6"/>
  <c r="S86" i="6"/>
  <c r="S85" i="6"/>
  <c r="S84" i="6"/>
  <c r="S83" i="6"/>
  <c r="S82" i="6"/>
  <c r="S81" i="6"/>
  <c r="S80" i="6"/>
  <c r="S62" i="6"/>
  <c r="G65" i="6" s="1"/>
  <c r="R50" i="6"/>
  <c r="Q50" i="6"/>
  <c r="P50" i="6"/>
  <c r="O50" i="6"/>
  <c r="N50" i="6"/>
  <c r="M50" i="6"/>
  <c r="L50" i="6"/>
  <c r="K50" i="6"/>
  <c r="S49" i="6"/>
  <c r="S48" i="6"/>
  <c r="S47" i="6"/>
  <c r="S46" i="6"/>
  <c r="S45" i="6"/>
  <c r="S44" i="6"/>
  <c r="S43" i="6"/>
  <c r="S42" i="6"/>
  <c r="S41" i="6"/>
  <c r="R89" i="5"/>
  <c r="Q89" i="5"/>
  <c r="P89" i="5"/>
  <c r="O89" i="5"/>
  <c r="N89" i="5"/>
  <c r="M89" i="5"/>
  <c r="L89" i="5"/>
  <c r="K89" i="5"/>
  <c r="S88" i="5"/>
  <c r="S87" i="5"/>
  <c r="S86" i="5"/>
  <c r="S85" i="5"/>
  <c r="S84" i="5"/>
  <c r="S83" i="5"/>
  <c r="S82" i="5"/>
  <c r="S81" i="5"/>
  <c r="S80" i="5"/>
  <c r="S62" i="5"/>
  <c r="G65" i="5" s="1"/>
  <c r="S49" i="5"/>
  <c r="S48" i="5"/>
  <c r="S47" i="5"/>
  <c r="S46" i="5"/>
  <c r="S45" i="5"/>
  <c r="S44" i="5"/>
  <c r="S43" i="5"/>
  <c r="S42" i="5"/>
  <c r="S41" i="5"/>
  <c r="R89" i="4"/>
  <c r="Q89" i="4"/>
  <c r="P89" i="4"/>
  <c r="O89" i="4"/>
  <c r="N89" i="4"/>
  <c r="M89" i="4"/>
  <c r="L89" i="4"/>
  <c r="K89" i="4"/>
  <c r="S88" i="4"/>
  <c r="S87" i="4"/>
  <c r="S86" i="4"/>
  <c r="S85" i="4"/>
  <c r="S84" i="4"/>
  <c r="S83" i="4"/>
  <c r="S82" i="4"/>
  <c r="S81" i="4"/>
  <c r="S80" i="4"/>
  <c r="S62" i="4"/>
  <c r="G65" i="4" s="1"/>
  <c r="R50" i="4"/>
  <c r="Q50" i="4"/>
  <c r="P50" i="4"/>
  <c r="O50" i="4"/>
  <c r="N50" i="4"/>
  <c r="M50" i="4"/>
  <c r="L50" i="4"/>
  <c r="K50" i="4"/>
  <c r="S49" i="4"/>
  <c r="S48" i="4"/>
  <c r="S47" i="4"/>
  <c r="S46" i="4"/>
  <c r="S45" i="4"/>
  <c r="S44" i="4"/>
  <c r="S43" i="4"/>
  <c r="S42" i="4"/>
  <c r="S41" i="4"/>
  <c r="R89" i="3"/>
  <c r="Q89" i="3"/>
  <c r="P89" i="3"/>
  <c r="O89" i="3"/>
  <c r="N89" i="3"/>
  <c r="L89" i="3"/>
  <c r="K89" i="3"/>
  <c r="S88" i="3"/>
  <c r="S87" i="3"/>
  <c r="S86" i="3"/>
  <c r="S85" i="3"/>
  <c r="S84" i="3"/>
  <c r="S83" i="3"/>
  <c r="S82" i="3"/>
  <c r="S81" i="3"/>
  <c r="S80" i="3"/>
  <c r="S62" i="3"/>
  <c r="G65" i="3" s="1"/>
  <c r="R50" i="3"/>
  <c r="Q50" i="3"/>
  <c r="P50" i="3"/>
  <c r="O50" i="3"/>
  <c r="N50" i="3"/>
  <c r="M50" i="3"/>
  <c r="L50" i="3"/>
  <c r="K50" i="3"/>
  <c r="S49" i="3"/>
  <c r="S48" i="3"/>
  <c r="S47" i="3"/>
  <c r="S46" i="3"/>
  <c r="S45" i="3"/>
  <c r="S44" i="3"/>
  <c r="S43" i="3"/>
  <c r="S42" i="3"/>
  <c r="S41" i="3"/>
  <c r="R89" i="2"/>
  <c r="Q89" i="2"/>
  <c r="P89" i="2"/>
  <c r="O89" i="2"/>
  <c r="N89" i="2"/>
  <c r="M89" i="2"/>
  <c r="L89" i="2"/>
  <c r="K89" i="2"/>
  <c r="S88" i="2"/>
  <c r="S87" i="2"/>
  <c r="S86" i="2"/>
  <c r="S85" i="2"/>
  <c r="S84" i="2"/>
  <c r="S83" i="2"/>
  <c r="S82" i="2"/>
  <c r="S81" i="2"/>
  <c r="S80" i="2"/>
  <c r="S62" i="2"/>
  <c r="G65" i="2" s="1"/>
  <c r="R50" i="2"/>
  <c r="Q50" i="2"/>
  <c r="P50" i="2"/>
  <c r="O50" i="2"/>
  <c r="N50" i="2"/>
  <c r="M50" i="2"/>
  <c r="L50" i="2"/>
  <c r="K50" i="2"/>
  <c r="S49" i="2"/>
  <c r="S48" i="2"/>
  <c r="S47" i="2"/>
  <c r="S46" i="2"/>
  <c r="S45" i="2"/>
  <c r="S44" i="2"/>
  <c r="S43" i="2"/>
  <c r="S42" i="2"/>
  <c r="S41" i="2"/>
  <c r="S50" i="9" l="1"/>
  <c r="I53" i="9" s="1"/>
  <c r="S50" i="8"/>
  <c r="S50" i="7"/>
  <c r="S50" i="6"/>
  <c r="S89" i="9"/>
  <c r="L94" i="9" s="1"/>
  <c r="S89" i="8"/>
  <c r="S89" i="7"/>
  <c r="S89" i="6"/>
  <c r="S50" i="5"/>
  <c r="I53" i="5" s="1"/>
  <c r="S89" i="5"/>
  <c r="S50" i="4"/>
  <c r="I53" i="4" s="1"/>
  <c r="S89" i="4"/>
  <c r="S89" i="3"/>
  <c r="S50" i="3"/>
  <c r="S89" i="2"/>
  <c r="S50" i="2"/>
  <c r="L94" i="4" l="1"/>
  <c r="L94" i="8"/>
  <c r="I53" i="8"/>
  <c r="L94" i="7"/>
  <c r="I53" i="7"/>
  <c r="L94" i="6"/>
  <c r="I53" i="6"/>
  <c r="L94" i="5"/>
  <c r="L94" i="3"/>
  <c r="I53" i="3"/>
  <c r="L94" i="2"/>
  <c r="I53" i="2"/>
  <c r="R89" i="1" l="1"/>
  <c r="Q89" i="1"/>
  <c r="P89" i="1"/>
  <c r="O89" i="1"/>
  <c r="N89" i="1"/>
  <c r="M89" i="1"/>
  <c r="L89" i="1"/>
  <c r="K89" i="1"/>
  <c r="S88" i="1"/>
  <c r="S87" i="1"/>
  <c r="S86" i="1"/>
  <c r="S85" i="1"/>
  <c r="S84" i="1"/>
  <c r="S83" i="1"/>
  <c r="S82" i="1"/>
  <c r="S81" i="1"/>
  <c r="S80" i="1"/>
  <c r="R50" i="1"/>
  <c r="Q50" i="1"/>
  <c r="P50" i="1"/>
  <c r="O50" i="1"/>
  <c r="N50" i="1"/>
  <c r="M50" i="1"/>
  <c r="L50" i="1"/>
  <c r="K50" i="1"/>
  <c r="S49" i="1"/>
  <c r="S48" i="1"/>
  <c r="S47" i="1"/>
  <c r="S46" i="1"/>
  <c r="S45" i="1"/>
  <c r="S44" i="1"/>
  <c r="S43" i="1"/>
  <c r="S42" i="1"/>
  <c r="S41" i="1"/>
  <c r="S50" i="1" l="1"/>
  <c r="S89" i="1"/>
  <c r="S62" i="1" l="1"/>
  <c r="G65" i="1" s="1"/>
  <c r="L94" i="1" l="1"/>
  <c r="I53" i="1" l="1"/>
</calcChain>
</file>

<file path=xl/sharedStrings.xml><?xml version="1.0" encoding="utf-8"?>
<sst xmlns="http://schemas.openxmlformats.org/spreadsheetml/2006/main" count="1576" uniqueCount="189">
  <si>
    <t>Nazwa szkoły (zespołu szkół) składającej informację</t>
  </si>
  <si>
    <t>Nazwa jednostki samorządu terytorialnego</t>
  </si>
  <si>
    <t>Adres</t>
  </si>
  <si>
    <t>Kod TERYT</t>
  </si>
  <si>
    <t>REGON</t>
  </si>
  <si>
    <t>informacja składana po raz pierwszy</t>
  </si>
  <si>
    <t>Poz.</t>
  </si>
  <si>
    <t>Razem</t>
  </si>
  <si>
    <t>Klasa I</t>
  </si>
  <si>
    <t>Klasa II</t>
  </si>
  <si>
    <t>Klasa III</t>
  </si>
  <si>
    <t>Klasa IV</t>
  </si>
  <si>
    <t>Klasa V</t>
  </si>
  <si>
    <t>Klasa VI</t>
  </si>
  <si>
    <t>Klasa VII</t>
  </si>
  <si>
    <t>Klasa VIII</t>
  </si>
  <si>
    <t>, z tego:</t>
  </si>
  <si>
    <t xml:space="preserve">-         wydatki bieżące </t>
  </si>
  <si>
    <t xml:space="preserve">-         wydatki majątkowe </t>
  </si>
  <si>
    <t>………….………................................</t>
  </si>
  <si>
    <t>data sporządzenia</t>
  </si>
  <si>
    <t>W przypadku informacji przekazywanej w postaci:</t>
  </si>
  <si>
    <t>a)     w informacji w postaci papierowej umieszcza się pieczęć i podpis dyrektora szkoły,</t>
  </si>
  <si>
    <t>b)     w informacji w postaci elektronicznej nie umieszcza się pieczęci i podpisu dyrektora szkoły;</t>
  </si>
  <si>
    <r>
      <t xml:space="preserve">Wyszczególnienie </t>
    </r>
    <r>
      <rPr>
        <b/>
        <vertAlign val="superscript"/>
        <sz val="10"/>
        <color theme="1"/>
        <rFont val="Arial"/>
        <family val="2"/>
        <charset val="238"/>
      </rPr>
      <t>1)</t>
    </r>
  </si>
  <si>
    <r>
      <t xml:space="preserve">Szkoła podstawowa/szkoła artystyczna realizująca kształcenie ogólne w zakresie szkoły podstawowej </t>
    </r>
    <r>
      <rPr>
        <b/>
        <vertAlign val="superscript"/>
        <sz val="10"/>
        <color theme="1"/>
        <rFont val="Arial"/>
        <family val="2"/>
        <charset val="238"/>
      </rPr>
      <t xml:space="preserve">2) </t>
    </r>
  </si>
  <si>
    <t>1) Ilekroć w wyszczególnieniu jest mowa o:</t>
  </si>
  <si>
    <t>2)  Niepotrzebne skreślić.</t>
  </si>
  <si>
    <t xml:space="preserve">   1) szkole podstawowej – należy przez to rozumieć także szkołę artystyczną realizującą kształcenie ogólne w zakresie szkoły podstawowej prowadzoną przez jednostkę samorządu terytorialnego;</t>
  </si>
  <si>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</si>
  <si>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</si>
  <si>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</si>
  <si>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</si>
  <si>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</si>
  <si>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</si>
  <si>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</si>
  <si>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słabowidzących, o których mowa w art. 55 ust. 6 pkt 2 ustawy</t>
  </si>
  <si>
    <t xml:space="preserve">niewidomych, o których mowa w art. 55 ust. 6 pkt 1 ustawy </t>
  </si>
  <si>
    <t xml:space="preserve">niewidomych, o których mowa w art. 55 ust. 6 pkt 3 ustawy </t>
  </si>
  <si>
    <t>I. Dotacja celowa na wyposażenie szkoły w podręczniki lub materiały edukacyjne, dostosowane do potrzeb edukacyjnych i możliwości psychofizycznych uczniów niepełnosprawnych posiadających orzeczenie o potrzebie kształcenia specjalnego</t>
  </si>
  <si>
    <t xml:space="preserve">aktualizacja informacji </t>
  </si>
  <si>
    <t>II. Dotacja celowa na wyposażenie szkoły w materiały ćwiczeniowe dostosowane do potrzeb edukacyjnych i możliwości psychofizycznych uczniów niepełnosprawnych posiadających orzeczenie o potrzebie kształcenia specjalnego</t>
  </si>
  <si>
    <t xml:space="preserve">Łączna kwota dotacji celowej na wyposażenie szkoły w materiały ćwiczeniowe dostosowane do potrzeb edukacyjnych i możliwości psychofizycznych uczniów niepełnosprawnych posiadających orzeczenie o potrzebie </t>
  </si>
  <si>
    <t xml:space="preserve">kształcenia specjalnego (poz. 2, kol. 11) wynosi </t>
  </si>
  <si>
    <t xml:space="preserve">potrrzebue kształcenia specjalnego (poz. 15, kol. 11) wynosi </t>
  </si>
  <si>
    <t xml:space="preserve">Łączna kwota dotacji celowej na wyposażenie szkoły w podręczniki lub materiały edukacyjne, dostosowane do potrzeb edukacyjnych i możliwości psychofizycznych uczniów niepełnosprawnych posiadających orzeczenie o </t>
  </si>
  <si>
    <t xml:space="preserve">   2) wskaźniku – należy przez to rozumieć wskaźniki określone w przepisach wydanych na podstawie art. 61 ustawy.</t>
  </si>
  <si>
    <t>(należy zaznaczyć właściwy kwadrat przez wpisanie znaku „X”)</t>
  </si>
  <si>
    <t xml:space="preserve">IV. Kwota dotacji celowej na wyposażenie szkoły (zespołu szkół) w podręczniki, materiały edukacyjne lub materiały ćwiczeniowe, dostosowane do potrzeb edukacyjnych i możliwości psychofizycznych uczniów niepełnosprawnych posiadających orzeczenie o potrzebie kształcenia specjalnego, uwzględniająca kwoty refundacji </t>
  </si>
  <si>
    <t>1)     elektronicznej opatrzonej kwalifikowanym podpisem elektronicznym, podpisem osobistym lub podpisem zaufanym umieszcza się ten podpis;</t>
  </si>
  <si>
    <t>2)     papierowej i elektronicznej:</t>
  </si>
  <si>
    <t>3) W przypadku gdy dla uczniów z danym rodzajem niepełnosprawności szkoła podstawowa lub szkoła artystyczna realizująca kształcenie ogólne w zakresie szkoły podstawowej planuje zakupić dodatkowe podręczniki lub materiały edukacyjne ze środków dotacji celowej na oddział danej klasy, należy w poz. 1 i 3 prognozowaną liczbę uczniów zwiększyć o liczbę uczniów równą liczbie tych oddziałów, zgodnie z art. 56 ust. 2 ustawy, z tym że w przypadku oddziału obejmującego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</si>
  <si>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r>
      <t xml:space="preserve">Prognozowana liczba uczniów danych klas w roku szkolnym 2021/2022 </t>
    </r>
    <r>
      <rPr>
        <vertAlign val="superscript"/>
        <sz val="10"/>
        <color theme="1"/>
        <rFont val="Arial"/>
        <family val="2"/>
        <charset val="238"/>
      </rPr>
      <t>3)</t>
    </r>
  </si>
  <si>
    <r>
      <t>Prognozowana liczba uczniów danych klas w roku szkolnym 2021/2022</t>
    </r>
    <r>
      <rPr>
        <vertAlign val="superscript"/>
        <sz val="10"/>
        <color theme="1"/>
        <rFont val="Arial"/>
        <family val="2"/>
        <charset val="238"/>
      </rPr>
      <t xml:space="preserve"> 3)</t>
    </r>
    <r>
      <rPr>
        <sz val="10"/>
        <color theme="1"/>
        <rFont val="Arial"/>
        <family val="2"/>
        <charset val="238"/>
      </rPr>
      <t xml:space="preserve">, </t>
    </r>
    <r>
      <rPr>
        <vertAlign val="superscript"/>
        <sz val="10"/>
        <color theme="1"/>
        <rFont val="Arial"/>
        <family val="2"/>
        <charset val="238"/>
      </rPr>
      <t>5)</t>
    </r>
  </si>
  <si>
    <r>
      <t xml:space="preserve">Prognozowany wzrost liczby uczniów danych klas w roku szkolnym 2021/2022 
w stosunku do: 
- liczby uczniów klasy I i III szkoły podstawowej, którym w roku szkolnym 2020/2021 szkoła ta zapewniła podręczniki do zajęć z zakresu edukacji: polonistycznej, matematycznej, przyrodniczej i społecznej, podręczniki do zajęć 
z zakresu danego języka obcego nowożytnego lub materiały edukacyjne,
- liczby uczniów klasy IV, VI i VII szkoły podstawowej, którym w roku szkolnym 2020/2021 szkoła ta zapewniła podręczniki lub materiały edukacyjne </t>
    </r>
    <r>
      <rPr>
        <vertAlign val="superscript"/>
        <sz val="10"/>
        <color theme="1"/>
        <rFont val="Arial"/>
        <family val="2"/>
        <charset val="238"/>
      </rPr>
      <t xml:space="preserve">4) </t>
    </r>
    <r>
      <rPr>
        <sz val="10"/>
        <color theme="1"/>
        <rFont val="Arial"/>
        <family val="2"/>
        <charset val="238"/>
      </rPr>
      <t xml:space="preserve">
</t>
    </r>
  </si>
  <si>
    <r>
      <t xml:space="preserve">Liczba uczniów danych klas w roku szkolnym 2021/2022,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klasy I i III,
- podręczników lub materiałów edukacyjnych, w przypadku uczniów klasy IV, VI i VII </t>
    </r>
    <r>
      <rPr>
        <vertAlign val="superscript"/>
        <sz val="10"/>
        <color theme="1"/>
        <rFont val="Arial"/>
        <family val="2"/>
        <charset val="238"/>
      </rPr>
      <t xml:space="preserve">6) </t>
    </r>
    <r>
      <rPr>
        <sz val="10"/>
        <color theme="1"/>
        <rFont val="Arial"/>
        <family val="2"/>
        <charset val="238"/>
      </rPr>
      <t xml:space="preserve">
</t>
    </r>
  </si>
  <si>
    <t>Liczba uczniów klasy I, III, IV, VI i VII szkoły podstawowej,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</si>
  <si>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Środki niezbędne na wyposażenie szkoły podstawowej w podręczniki lub materiały edukacyjne (suma kwot wskazanych w poz. 6 -14)</t>
  </si>
  <si>
    <t>Prognozowana liczba uczniów danych klas w roku szkolnym 2021/2022</t>
  </si>
  <si>
    <r>
      <t xml:space="preserve">Wzrost liczby uczniów danych klas w ciągu roku szkolnego 2020/2021 w stosunku do liczby uczniów tych klas, którym w 2020 r. szkoła podstawowa ze środków dotacji celowej zapewniła materiały ćwiczeniowe </t>
    </r>
    <r>
      <rPr>
        <vertAlign val="superscript"/>
        <sz val="10"/>
        <color theme="1"/>
        <rFont val="Arial"/>
        <family val="2"/>
        <charset val="238"/>
      </rPr>
      <t>9)</t>
    </r>
  </si>
  <si>
    <r>
      <t xml:space="preserve">Liczba uczniów danych klas w roku szkolnym 2020/2021,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10)</t>
    </r>
  </si>
  <si>
    <r>
      <t xml:space="preserve">Liczba uczniów danych klas, którym szkoła podstawowa w roku szkolnym 2020/2021 ze środków dotacji celowej zapewniła materiały ćwiczeniowe dostosowane do potrzeb edukacyjnych i możliwości psychofizycznych uczniów niepełnosprawnych </t>
    </r>
    <r>
      <rPr>
        <vertAlign val="superscript"/>
        <sz val="10"/>
        <color theme="1"/>
        <rFont val="Arial"/>
        <family val="2"/>
        <charset val="238"/>
      </rPr>
      <t>13)</t>
    </r>
    <r>
      <rPr>
        <sz val="10"/>
        <color theme="1"/>
        <rFont val="Arial"/>
        <family val="2"/>
        <charset val="238"/>
      </rPr>
      <t xml:space="preserve">
</t>
    </r>
  </si>
  <si>
    <t>Środki podlegające refundacji (suma kwot wskazanych w poz. 8 -16)</t>
  </si>
  <si>
    <t>Załącznik nr 2</t>
  </si>
  <si>
    <t xml:space="preserve">Informacje niezbędne dla ustalenia wysokości dotacji celowej na wyposażenie szkoły w podręczniki, materiały edukacyjne lub materiały ćwiczeniowe, dostosowane do potrzeb edukacyjnych i możliwości psychofizycznych uczniów niepełnosprawnych posiadających orzeczenie o potrzebie kształcenia specjalnego w 2021 r.*)
</t>
  </si>
  <si>
    <t xml:space="preserve">Suma kwot wskazanych w pkt I (poz. 15, kol. 11), pkt II (poz. 2, kol. 11) i pkt III (poz. 17, kol. 11) </t>
  </si>
  <si>
    <t>4)  Należy wypełnić poz. 2, w przypadku gdy liczba uczniów danych klas w roku szkolnym 2021/2022 ulegnie zwiększeniu w stosunku do liczby uczniów danych klas w roku szkolnym 2020/2021.</t>
  </si>
  <si>
    <t>5) Należy wypełnić poz. 3, w przypadku gdy w roku szkolnym 2020/2021 nie funkcjonowały klasy I, III, IV, VI i VII szkoły podstawowej oraz klasy szkoły artystycznej realizującej kształcenie ogólne w zakresie klasy I, III, IV, VI i VII szkoły podstawowej lub nie uczęszczali do tych klas uczniowie.</t>
  </si>
  <si>
    <t xml:space="preserve">6) Należy wypełnić poz. 4, w przypadku gdy liczba uczniów danych klas w roku szkolnym 2021/2020 nie ulegnie zwiększeniu w stosunku do liczby uczniów danych klas w roku szkolnym 2020/2021, a istnieje konieczność zakupu podręczników lub materiałów edukacyjnych z powodu niedokonania takiego zakupu ze środków ostatniej dotacji celowej na wszystkich uczniów tej klasy (udzielonej odpowiednio w 2019 r. lub 2020 r.).  </t>
  </si>
  <si>
    <t>7) Należy wypełnić poz. 1, w przypadku gdy w roku szkolnym 2020/2021 szkoła podstawowa oraz szkoła artystyczna realizująca kształcenie ogólne w zakresie szkoły podstawowej zapewniła uczniom podręczniki lub materiały edukacyjne, które zostały zakupione w 2020 r. zgodnie z art. 57 ust. 5 ustawy, podlegające refundacji z dotacji celowej w 2021 r. w kwotach obowiązujących w 2020 r.</t>
  </si>
  <si>
    <t>8) Należy wypełnić poz. 2, w przypadku gdy w roku szkolnym 2020/2021 szkoła podstawowa oraz szkoła artystyczna realizująca kształcenie ogólne w zakresie szkoły podstawowej zapewniła uczniom podręczniki lub materiały edukacyjne, które zostały zakupione od dnia 1 stycznia 2021 r. do dnia 31 sierpnia 2021 r. zgodnie z art. 57 ust. 5 ustawy, podlegające refundacji z dotacji celowej w 2021 r. w kwotach obowiązujących w 2021 r.</t>
  </si>
  <si>
    <t xml:space="preserve">9) Należy wypełnić poz. 3, w przypadku gdy w roku szkolnym 2020/2021 szkoła podstawowa oraz szkoła artystyczna realizująca kształcenie ogólne w zakresie szkoły podstawowej zapewniła uczniom materiały ćwiczeniowe podlegające refundacji z dotacji celowej w 2021 r. </t>
  </si>
  <si>
    <t>10) W przypadku poz. 4 kol.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t>
  </si>
  <si>
    <t xml:space="preserve"> 11) Należy podać liczbę uczniów, którym szkoła podstawowa oraz szkoła artystyczna realizująca kształcenie ogólne w zakresie szkoły podstawowej ze środków dotacji celowej zapewniła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 - które zostały zakupione w 2020 r. i podlegają refundacji z dotacji celowej w 2021 r. w kwotach obowiązujących w 2020 r.</t>
  </si>
  <si>
    <t xml:space="preserve"> 12) Należy podać liczbę uczniów, którym szkoła podstawowa oraz szkoła artystyczna realizująca kształcenie ogólne w zakresie szkoły podstawowej ze środków dotacji celowej zapewniła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 - które zostały zakupione od dnia 1 stycznia 2021 r. do dnia 31 sierpnia 2021 r. i podlegają refundacji z dotacji celowej w 2021 r. w kwotach obowiązujących w 2021 r.</t>
  </si>
  <si>
    <t xml:space="preserve"> 13) Należy podać liczbę uczniów, którym szkoła podstawowa oraz szkoła artystyczna realizująca kształcenie ogólne w zakresie szkoły podstawowej ze środków dotacji celowej zapewniła materiały ćwiczeniowe dostosowane do potrzeb edukacyjnych i możliwości psychofizycznych uczniów niepełnosprawnych, w wyniku dostarczenia do szkoły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t>
  </si>
  <si>
    <t>pieczęć i podpis dyrektora szkoły**</t>
  </si>
  <si>
    <t>**</t>
  </si>
  <si>
    <t>słabowidzących, o których mowa w art. 55 ust. 6 pkt 1 ustawy z dnia 27 października 2017 r. o finansowaniu zadań oświatowych (Dz. U. z 2020 r. poz. 2029 i 2400), zwanej dalej „ustawą”</t>
  </si>
  <si>
    <t>III. Dotacja celowa na refundację kosztów poniesionych w roku szkolnym 2020/2021 na zapewnienie podręczników, materiałów edukacyjnych lub materiałów ćwiczeniowych, dostosowanych do potrzeb edukacyjnych i możliwości psychofizycznych uczniów niepełnosprawnych posiadających orzeczenie o potrzebie kształcenia specjalnego</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</si>
  <si>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oraz wskaźnika 2,8 tj. kwoty 249,48 zł na ucznia)</t>
  </si>
  <si>
    <t>Środki niezbędne na wyposażenie szkoły podstawowej w podręczniki do zajęć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oraz wskaźnika 2,8 tj. kwoty 249,48 zł na ucznia)</t>
  </si>
  <si>
    <t>Środki niezbędne na wyposażenie szkoły podstawowej w materiały ćwiczeniowe dla liczby uczniów wskazanej w poz. 1 (kwota ta nie może być wyższa od iloczynu liczby uczniów wskazanej odpowiednio w: 
- poz. 1, kol. 3 - 5 oraz kwoty 49,50 zł na ucznia oraz wskaźnika 2,5 tj. kwoty 123,75 zł na ucznia,
- poz. 1, kol. 6 - 10 oraz kwoty 24,75 zł na ucznia oraz wskaźnika 2,5 tj. kwoty 61,88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</si>
  <si>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oraz wskaźnika 2,8 tj. kwoty 249,48 zł na ucznia)</t>
  </si>
  <si>
    <t>Środki niezbędne na wyposażenie szkoły podstawowej w podręczniki lub materiały edukacyjne dla liczby uczniów wskazanej w poz. 1 (kwota ta nie może być wyższa od iloczynu liczby uczniów wskazanej odpowiednio w: 
- poz. 1, kol. 6 oraz kwoty 138,60 zł na ucznia oraz wskaźnika 2,1 tj. kwoty 291,06 zł na ucznia,
- poz. 1, kol. 7 i 8 oraz kwoty 178,20 zł na ucznia oraz wskaźnika 2,1 tj. kwoty 374,22 zł na ucznia,
- poz. 1, kol. 9 i 10 oraz kwoty 247,50 zł na ucznia oraz wskaźnika 2,1 tj. kwoty 519,75 zł na ucznia)</t>
  </si>
  <si>
    <t>Środki niezbędne na wyposażenie szkoły podstawowej w materiały ćwiczeniowe dla liczby uczniów wskazanej w poz. 3 (kwota ta nie może być wyższa od iloczynu liczby uczniów wskazanej odpowiednio w: 
- poz. 3, kol. 3–5 oraz kwoty 49,50 zł na ucznia oraz wskaźnika 2,5 tj. kwoty 123,75 zł na ucznia,
- poz. 3, kol. 6–10 oraz kwoty 24,75 zł na ucznia oraz wskaźnika 2,5 tj. kwoty 61,88 zł na ucznia)</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</si>
  <si>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 oraz wskaźnika 2,1 tj. kwoty 51,98 zł na ucznia)</t>
  </si>
  <si>
    <t>Środki niezbędne na wyposażenie szkoły podstawowej w materiały ćwiczeniowe dostosowane do potrzeb edukacyjnych i możliwości psychofizycznych uczniów niepełnosprawnych dla liczby uczniów wskazanej w poz. 7 (kwota ta nie może być wyższa od iloczynu liczby uczniów wskazanej odpowiednio w: 
- poz. 7, kol. 3–5 oraz kwoty 49,50 zł na ucznia oraz wskaźnika 2,5 tj. kwoty 123,75 zł na ucznia,
- poz. 7, kol. 6–10 oraz kwoty 24,75 zł na ucznia oraz wskaźnika 2,5 tj. kwoty 61,88 zł na ucznia)</t>
  </si>
  <si>
    <t>Środki niezbędne na wyposażenie szkoły podstawowej w podręczniki lub materiały edukacyjne dla liczby uczniów wskazanej w poz. 1 (kwota ta nie może być wyższa od iloczynu liczby uczniów wskazanej odpowiednio w:
– poz. 1, kol. 7 oraz kwoty 213,84 zł na ucznia oraz wskaźnika 2,1 tj. kwoty 449,06 zł na ucznia,
– poz. 1, kol. 10 oraz kwoty 297,00 zł na ucznia oraz wskaźnika 2,1 tj. kwoty 623,70 zł na ucznia)</t>
  </si>
  <si>
    <t>Środki niezbędne na wyposażenie szkoły podstawowej w podręczniki lub materiały edukacyjne dla liczby uczniów wskazanej w poz. 2 (kwota ta nie może być wyższa od iloczynu liczby uczniów wskazanej odpowiednio w: 
- poz. 2, kol. 6 oraz kwoty 166,32 zł na ucznia oraz wskaźnika 2,1 tj. kwoty 349,27 zł na ucznia,
- poz. 2, kol. 8 oraz kwoty 213,84 zł na ucznia oraz wskaźnika 2,1 tj. kwoty 449,06 zł na ucznia,
- poz. 2, kol. 9 oraz kwoty 297,00 zł na ucznia oraz wskaźnika 2,1 tj. kwoty 623,70 zł na ucznia)</t>
  </si>
  <si>
    <t>Środki niezbędne na wyposażenie szkoły podstawowej w podręczniki lub materiały edukacyjne dla liczby uczniów wskazanej w poz. 3 (kwota ta nie może być wyższa od iloczynu liczby uczniów wskazanej odpowiednio w: 
- poz. 3, kol. 6 oraz kwoty 166,32 zł na ucznia oraz wskaźnika 2,1 tj. kwoty 349,27 zł na ucznia,
- poz. 3, kol. 8 oraz kwoty 213,84 zł na ucznia oraz wskaźnika 2,1 tj. kwoty 449,06 zł na ucznia,
- poz. 3, kol. 9 oraz kwoty 297,00 zł na ucznia oraz wskaźnika 2,1 tj. kwoty 623,70 zł na ucznia)</t>
  </si>
  <si>
    <t>Środki niezbędne na wyposażenie szkoły podstawowej w podręczniki lub materiały edukacyjne dla liczby uczniów wskazanej w poz. 4 (kwota ta nie może być wyższa od iloczynu liczby uczniów wskazanej odpowiednio w: 
- poz. 4, kol. 6 oraz kwoty 166,32 zł na ucznia oraz wskaźnika 2,1 tj. kwoty 349,27 zł na ucznia,
- poz. 4, kol. 8 oraz kwoty 213,84 zł na ucznia oraz wskaźnika 2,1 tj. kwoty 449,06 zł na ucznia,
- poz. 4, kol. 9 oraz kwoty 297,00 zł na ucznia oraz wskaźnika 2,1 tj. kwoty 623,70 zł na ucznia)</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</si>
  <si>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 i 5 oraz kwoty 89,10 zł na ucznia oraz wskaźnika 2,8 tj. kwoty 249,48 zł na ucznia,
- poz. 5, kol. 6 oraz kwoty 166,32 zł na ucznia oraz wskaźnika 2,1 tj. kwoty 349,27 zł na ucznia,
- poz. 5, kol. 8 oraz kwoty 213,84 zł na ucznia oraz wskaźnika 2,1 tj. kwoty 449,06 zł na ucznia,
- poz. 5, kol. 9 oraz kwoty 297,00 zł na ucznia oraz wskaźnika 2,1 tj. kwoty 623,70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</si>
  <si>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oraz wskaźnika 2,8 tj. kwoty 207,90 zł na ucznia)</t>
  </si>
  <si>
    <t>Środki niezbędne na wyposażenie szkoły podstawowej w podręczniki lub materiały edukacyjne dla liczby uczniów wskazanej w poz. 2 (kwota ta nie może być wyższa od iloczynu liczby uczniów wskazanej odpowiednio w: 
- poz. 2, kol. 6 oraz kwoty 166,32 zł na ucznia oraz wskaźnika 2,1 tj. kwoty 349,27 zł na ucznia,
- poz. 2, kol. 7 i 8 oraz kwoty 213,84 zł na ucznia oraz wskaźnika 2,1 tj. kwoty 449,06 zł na ucznia,
- poz. 2, kol. 9 i 10 oraz kwoty 297,00 zł na ucznia oraz wskaźnika 2,1 tj. kwoty 623,70 zł na ucznia)</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</si>
  <si>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3–5 oraz kwoty 74,25 zł na ucznia oraz wskaźnika 2,8 tj. kwoty 207,90 zł na ucznia,
- poz. 5, kol. 6 oraz kwoty 138,60 zł na ucznia oraz wskaźnika 2,1 tj. kwoty 291,06 zł na ucznia,
- poz. 5, kol. 7 i 8 oraz kwoty 178,20 zł na ucznia oraz wskaźnika 2,1 tj. kwoty 374,22 zł na ucznia,
- poz. 5, kol. 9 i 10 oraz kwoty 247,50 zł na ucznia oraz wskaźnika 2,1 tj. kwoty 519,75 zł na ucznia)</t>
  </si>
  <si>
    <t>Środki niezbędne na wyposażenie szkoły podstawowej w podręczniki lub materiały edukacyjne, dostosowane do potrzeb edukacyjnych i możliwości psychofizycznych uczniów niepełnosprawnych dla liczby uczniów wskazanej w poz. 6 (kwota ta nie może być wyższa od iloczynu liczby uczniów wskazanej odpowiednio w:
- poz. 6, kol. 3–5 oraz kwoty 89,10 zł na ucznia oraz wskaźnika 2,8 tj. kwoty 249,48 zł na ucznia,
- poz. 6, kol. 6 oraz kwoty 166,32 zł na ucznia oraz wskaźnika 2,1 tj. kwoty 349,27 zł na ucznia,
- poz. 6, kol. 7 i 8 oraz kwoty 213,84 zł na ucznia oraz wskaźnika 2,1 tj. kwoty 449,06 zł na ucznia,
- poz. 6, kol. 9 i 10 oraz kwoty 297,00 zł na ucznia oraz wskaźnika 2,1 tj. kwoty 623,70 zł na ucznia)</t>
  </si>
  <si>
    <t>Środki niezbędne na wyposażenie szkoły podstawowej w podręczniki lub materiały edukacyjne dla liczby uczniów wskazanej w poz. 1 (kwota ta nie może być wyższa od iloczynu liczby uczniów wskazanej odpowiednio w:
– poz. 1, kol. 7 oraz kwoty 213,84 zł na ucznia oraz wskaźnika 2 tj. kwoty 427,68 zł na ucznia,
– poz. 1, kol. 10 oraz kwoty 297,00 zł na ucznia oraz wskaźnika 2 tj. kwoty 594,00 zł na ucznia)</t>
  </si>
  <si>
    <t>Środki niezbędne na wyposażenie szkoły podstawowej w podręczniki lub materiały edukacyjne dla liczby uczniów wskazanej w poz. 2 (kwota ta nie może być wyższa od iloczynu liczby uczniów wskazanej odpowiednio w: 
- poz. 2, kol. 6 oraz kwoty 166,32 zł na ucznia oraz wskaźnika 2 tj. kwoty 332,64 zł na ucznia,
- poz. 2, kol. 8 oraz kwoty 213,84 zł na ucznia oraz wskaźnika 2 tj. kwoty 427,68 zł na ucznia,
- poz. 2, kol. 9 oraz kwoty 297,00 zł na ucznia oraz wskaźnika 2 tj. kwoty 594,00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</si>
  <si>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oraz wskaźnika 2 tj. kwoty 178,20 zł na ucznia)</t>
  </si>
  <si>
    <t>Środki niezbędne na wyposażenie szkoły podstawowej w podręczniki lub materiały edukacyjne dla liczby uczniów wskazanej w poz. 3 (kwota ta nie może być wyższa od iloczynu liczby uczniów wskazanej odpowiednio w: 
- poz. 3, kol. 6 oraz kwoty 166,32 zł na ucznia oraz wskaźnika 2 tj. kwoty 332,64 zł na ucznia,
- poz. 3, kol. 8 oraz kwoty 213,84 zł na ucznia oraz wskaźnika 2 tj. kwoty 427,68 zł na ucznia,
- poz. 3, kol. 9 oraz kwoty 297,00 zł na ucznia oraz wskaźnika 2 tj. kwoty 594,00 zł na ucznia)</t>
  </si>
  <si>
    <t>Środki niezbędne na wyposażenie szkoły podstawowej w podręczniki do zajęć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oraz wskaźnika 2 tj. kwoty 178,20 zł na ucznia)</t>
  </si>
  <si>
    <t>Środki niezbędne na wyposażenie szkoły podstawowej w podręczniki lub materiały edukacyjne dla liczby uczniów wskazanej w poz. 4 (kwota ta nie może być wyższa od iloczynu liczby uczniów wskazanej odpowiednio w: 
- poz. 4, kol. 6 oraz kwoty 166,32 zł na ucznia oraz wskaźnika 2 tj. kwoty 332,64 zł na ucznia,
- poz. 4, kol. 8 oraz kwoty 213,84 zł na ucznia oraz wskaźnika 2 tj. kwoty 427,68 zł na ucznia,
- poz. 4, kol. 9 oraz kwoty 297,00 zł na ucznia oraz wskaźnika 2 tj. kwoty 594,00 zł na ucznia)</t>
  </si>
  <si>
    <t>Środki niezbędne na wyposażenie szkoły podstawowej w materiały ćwiczeniowe dla liczby uczniów wskazanej w poz. 1 (kwota ta nie może być wyższa od iloczynu liczby uczniów wskazanej odpowiednio w: 
- poz. 1, kol. 3 - 5 oraz kwoty 49,50 zł na ucznia oraz wskaźnika 2,8 tj. kwoty 138,60 zł na ucznia,
- poz. 1, kol. 6 - 10 oraz kwoty 24,75 zł na ucznia oraz wskaźnika 2,8 tj. kwoty 69,30 zł na ucznia)</t>
  </si>
  <si>
    <t>Środki niezbędne na wyposażenie szkoły podstawowej w materiały ćwiczeniowe dla liczby uczniów wskazanej w poz. 3 (kwota ta nie może być wyższa od iloczynu liczby uczniów wskazanej odpowiednio w: 
- poz. 3, kol. 3–5 oraz kwoty 49,50 zł na ucznia oraz wskaźnika 2,8 tj. kwoty 138,60 zł na ucznia,
- poz. 3, kol. 6–10 oraz kwoty 24,75 zł na ucznia oraz wskaźnika 2,8 tj. kwoty 69,30 zł na ucznia)</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</si>
  <si>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 oraz wskaźnika 0 tj. kwoty 0,00 zł na ucznia)</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</si>
  <si>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3–5 oraz kwoty 74,25 zł na ucznia oraz wskaźnika 2 tj. kwoty 148,50 zł na ucznia,
- poz. 5, kol. 6 oraz kwoty 138,60 zł na ucznia oraz wskaźnika 2 tj. kwoty 277,20 zł na ucznia,
- poz. 5, kol. 7 i 8 oraz kwoty 178,20 zł na ucznia oraz wskaźnika 2 tj. kwoty 356,40 zł na ucznia,
- poz. 5, kol. 9 i 10 oraz kwoty 247,50 zł na ucznia oraz wskaźnika 2 tj. kwoty 495,00 zł na ucznia)</t>
  </si>
  <si>
    <t>Środki niezbędne na wyposażenie szkoły podstawowej w podręczniki lub materiały edukacyjne, dostosowane do potrzeb edukacyjnych i możliwości psychofizycznych uczniów niepełnosprawnych dla liczby uczniów wskazanej w poz. 6 (kwota ta nie może być wyższa od iloczynu liczby uczniów wskazanej odpowiednio w:
- poz. 6, kol. 3–5 oraz kwoty 89,10 zł na ucznia oraz wskaźnika 2 tj. kwoty 178,20 zł na ucznia,
- poz. 6, kol. 6 oraz kwoty 166,32 zł na ucznia oraz wskaźnika 2 tj. kwoty 332,64 zł na ucznia,
- poz. 6, kol. 7 i 8 oraz kwoty 213,84 zł na ucznia oraz wskaźnika 2 tj. kwoty 427,68 zł na ucznia,
- poz. 6, kol. 9 i 10 oraz kwoty 297,00 zł na ucznia oraz wskaźnika 2 tj. kwoty 594,00 zł na ucznia)</t>
  </si>
  <si>
    <t>Środki niezbędne na wyposażenie szkoły podstawowej w materiały ćwiczeniowe dostosowane do potrzeb edukacyjnych i możliwości psychofizycznych uczniów niepełnosprawnych dla liczby uczniów wskazanej w poz. 7 (kwota ta nie może być wyższa od iloczynu liczby uczniów wskazanej odpowiednio w: 
- poz. 7, kol. 3–5 oraz kwoty 49,50 zł na ucznia oraz wskaźnika 2,8 tj. kwoty 138,60 zł na ucznia,
- poz. 7, kol. 6–10 oraz kwoty 24,75 zł na ucznia oraz wskaźnika 2,8 tj. kwoty 69,30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</si>
  <si>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oraz wskaźnika 2,8 tj. kwoty 249,48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</si>
  <si>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oraz wskaźnika 2,1 tj. kwoty 187,11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</si>
  <si>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oraz wskaźnika 2,1 tj. kwoty 187,11 zł na ucznia)</t>
  </si>
  <si>
    <t>Środki niezbędne na wyposażenie szkoły podstawowej w podręczniki do zajęć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oraz wskaźnika 2,1 tj. kwoty 187,11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</si>
  <si>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oraz wskaźnika 2,1 tj. kwoty 155,93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</si>
  <si>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oraz wskaźnika 2,1 tj. kwoty 187,11 zł na ucznia)</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</si>
  <si>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3–5 oraz kwoty 74,25 zł na ucznia oraz wskaźnika 2,1 tj. kwoty 155,93 zł na ucznia,
- poz. 5, kol. 6 oraz kwoty 138,60 zł na ucznia oraz wskaźnika 2,1 tj. kwoty 291,06 zł na ucznia,
- poz. 5, kol. 7 i 8 oraz kwoty 178,20 zł na ucznia oraz wskaźnika 2,1 tj. kwoty 374,22 zł na ucznia,
- poz. 5, kol. 9 i 10 oraz kwoty 247,50 zł na ucznia oraz wskaźnika 2,1 tj. kwoty 519,75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</si>
  <si>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oraz wskaźnika 2,6 tj. kwoty 231,66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</si>
  <si>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oraz wskaźnika 2,6 tj. kwoty 231,66 zł na ucznia)</t>
  </si>
  <si>
    <t>Środki niezbędne na wyposażenie szkoły podstawowej w podręczniki do zajęć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oraz wskaźnika 2,6 tj. kwoty 231,66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</si>
  <si>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oraz wskaźnika 2,6 tj. kwoty 193,05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</si>
  <si>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oraz wskaźnika 2,6 tj. kwoty 231,66 zł na ucznia)</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</si>
  <si>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 oraz wskaźnika 2,6 tj. kwoty 64,35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</si>
  <si>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oraz wskaźnika 2 tj. kwoty 178,20 zł na ucznia)</t>
  </si>
  <si>
    <t>Środki niezbędne na wyposażenie szkoły podstawowej w materiały ćwiczeniowe dla liczby uczniów wskazanej w poz. 1 (kwota ta nie może być wyższa od iloczynu liczby uczniów wskazanej odpowiednio w: 
- poz. 1, kol. 3 - 5 oraz kwoty 49,50 zł na ucznia oraz wskaźnika 2,6 tj. kwoty 128,70 zł na ucznia,
- poz. 1, kol. 6 - 10 oraz kwoty 24,75 zł na ucznia oraz wskaźnika 2,6 tj. kwoty 64,35 zł na ucznia)</t>
  </si>
  <si>
    <t>Środki niezbędne na wyposażenie szkoły podstawowej w materiały ćwiczeniowe dla liczby uczniów wskazanej w poz. 3 (kwota ta nie może być wyższa od iloczynu liczby uczniów wskazanej odpowiednio w: 
- poz. 3, kol. 3–5 oraz kwoty 49,50 zł na ucznia oraz wskaźnika 2,6 tj. kwoty 128,70 zł na ucznia,
- poz. 3, kol. 6–10 oraz kwoty 24,75 zł na ucznia oraz wskaźnika 2,6 tj. kwoty 64,35 zł na ucznia)</t>
  </si>
  <si>
    <t>Środki niezbędne na wyposażenie szkoły podstawowej w materiały ćwiczeniowe dostosowane do potrzeb edukacyjnych i możliwości psychofizycznych uczniów niepełnosprawnych dla liczby uczniów wskazanej w poz. 7 (kwota ta nie może być wyższa od iloczynu liczby uczniów wskazanej odpowiednio w: 
- poz. 7, kol. 3–5 oraz kwoty 49,50 zł na ucznia oraz wskaźnika 2,6 tj. kwoty 128,70 zł na ucznia,
- poz. 7, kol. 6–10 oraz kwoty 24,75 zł na ucznia oraz wskaźnika 2,6 tj. kwoty 64,35 zł na ucznia)</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</si>
  <si>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 i 5 oraz kwoty 89,10 zł na ucznia oraz wskaźnika 2,1 tj. kwoty 187,11 zł na ucznia,
- poz. 5, kol. 6 oraz kwoty 166,32 zł na ucznia oraz wskaźnika 2,1 tj. kwoty 349,27 zł na ucznia,
- poz. 5, kol. 8 oraz kwoty 213,84 zł na ucznia oraz wskaźnika 2,1 tj. kwoty 449,06 zł na ucznia,
- poz. 5, kol. 9 oraz kwoty 297,00 zł na ucznia oraz wskaźnika 2,1 tj. kwoty 623,70 zł na ucznia)</t>
  </si>
  <si>
    <t>Środki niezbędne na wyposażenie szkoły podstawowej w podręczniki lub materiały edukacyjne, dostosowane do potrzeb edukacyjnych i możliwości psychofizycznych uczniów niepełnosprawnych dla liczby uczniów wskazanej w poz. 6 (kwota ta nie może być wyższa od iloczynu liczby uczniów wskazanej odpowiednio w:
- poz. 6, kol. 3–5 oraz kwoty 89,10 zł na ucznia oraz wskaźnika 2,1 tj. kwoty 187,11 zł na ucznia,
- poz. 6, kol. 6 oraz kwoty 166,32 zł na ucznia oraz wskaźnika 2,1 tj. kwoty 349,27 zł na ucznia,
- poz. 6, kol. 7 i 8 oraz kwoty 213,84 zł na ucznia oraz wskaźnika 2,1 tj. kwoty 449,06 zł na ucznia,
- poz. 6, kol. 9 i 10 oraz kwoty 297,00 zł na ucznia oraz wskaźnika 2,1 tj. kwoty 623,70 zł na ucznia)</t>
  </si>
  <si>
    <t>Środki niezbędne na wyposażenie szkoły podstawowej w podręczniki lub materiały edukacyjne dla liczby uczniów wskazanej w poz. 1 (kwota ta nie może być wyższa od iloczynu liczby uczniów wskazanej odpowiednio w:
– poz. 1, kol. 7 oraz kwoty 213,84 zł na ucznia oraz wskaźnika 8 tj. kwoty 1710,72 zł na ucznia,
– poz. 1, kol. 10 oraz kwoty 297,00 zł na ucznia oraz wskaźnika 8 tj. kwoty 2376,00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</si>
  <si>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oraz wskaźnika 8 tj. kwoty 712,80zł na ucznia)</t>
  </si>
  <si>
    <t>Środki niezbędne na wyposażenie szkoły podstawowej w podręczniki lub materiały edukacyjne dla liczby uczniów wskazanej w poz. 2 (kwota ta nie może być wyższa od iloczynu liczby uczniów wskazanej odpowiednio w: 
- poz. 2, kol. 6 oraz kwoty 166,32 zł na ucznia oraz wskaźnika 8 tj. kwoty 1330,56 zł na ucznia,
- poz. 2, kol. 8 oraz kwoty 213,84 zł na ucznia oraz wskaźnika 8 tj. kwoty 1710,72 zł na ucznia,
- poz. 2, kol. 9 oraz kwoty 297,00 zł na ucznia oraz wskaźnika 8 tj. kwoty 2376,00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</si>
  <si>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oraz wskaźnika 8 tj. kwoty 712,80 zł na ucznia)</t>
  </si>
  <si>
    <t>Środki niezbędne na wyposażenie szkoły podstawowej w podręczniki lub materiały edukacyjne dla liczby uczniów wskazanej w poz. 3 (kwota ta nie może być wyższa od iloczynu liczby uczniów wskazanej odpowiednio w: 
- poz. 3, kol. 6 oraz kwoty 166,32 zł na ucznia oraz wskaźnika 8 tj. kwoty 1330,56 zł na ucznia,
- poz. 3, kol. 8 oraz kwoty 213,84 zł na ucznia oraz wskaźnika 8 tj. kwoty 1710,72 zł na ucznia,
- poz. 3, kol. 9 oraz kwoty 297,00 zł na ucznia oraz wskaźnika 8 tj. kwoty 2376,00 zł na ucznia)</t>
  </si>
  <si>
    <t>Środki niezbędne na wyposażenie szkoły podstawowej w podręczniki do zajęć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oraz wskaźnika 8 tj. kwoty 712,80 zł na ucznia)</t>
  </si>
  <si>
    <t>Środki niezbędne na wyposażenie szkoły podstawowej w podręczniki lub materiały edukacyjne dla liczby uczniów wskazanej w poz. 4 (kwota ta nie może być wyższa od iloczynu liczby uczniów wskazanej odpowiednio w: 
- poz. 4, kol. 6 oraz kwoty 166,32 zł na ucznia oraz wskaźnika 8 tj. kwoty 1330,56 zł na ucznia,
- poz. 4, kol. 8 oraz kwoty 213,84 zł na ucznia oraz wskaźnika 8 tj. kwoty 1710,72 zł na ucznia,
- poz. 4, kol. 9 oraz kwoty 297,00 zł na ucznia oraz wskaźnika 8 tj. kwoty 2376,00 zł na ucznia)</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</si>
  <si>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 i 5 oraz kwoty 89,10 zł na ucznia oraz wskaźnika 8 tj. kwoty 712,80 zł na ucznia,
- poz. 5, kol. 6 oraz kwoty 166,32 zł na ucznia oraz wskaźnika 8 tj. kwoty 1330,56 zł na ucznia,
- poz. 5, kol. 8 oraz kwoty 213,84 zł na ucznia oraz wskaźnika 8 tj. kwoty 1710,72 zł na ucznia,
- poz. 5, kol. 9 oraz kwoty 297,00 zł na ucznia oraz wskaźnika 8 tj. kwoty 2376,00 zł na ucznia)</t>
  </si>
  <si>
    <t>Środki niezbędne na wyposażenie szkoły podstawowej w materiały ćwiczeniowe dla liczby uczniów wskazanej w poz. 1 (kwota ta nie może być wyższa od iloczynu liczby uczniów wskazanej odpowiednio w: 
- poz. 1, kol. 3 - 5 oraz kwoty 49,50 zł na ucznia oraz wskaźnika 8 tj. kwoty 396,00 zł na ucznia,
- poz. 1, kol. 6 - 10 oraz kwoty 24,75 zł na ucznia oraz wskaźnika 8 tj. kwoty 198,00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</si>
  <si>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oraz wskaźnika 8 tj. kwoty 594,00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</si>
  <si>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oraz wskaźnika 8 tj. kwoty 712,80 zł na ucznia)</t>
  </si>
  <si>
    <t>Środki niezbędne na wyposażenie szkoły podstawowej w podręczniki lub materiały edukacyjne dla liczby uczniów wskazanej w poz. 1 (kwota ta nie może być wyższa od iloczynu liczby uczniów wskazanej odpowiednio w: 
- poz. 1, kol. 6 oraz kwoty 138,60 zł na ucznia oraz wskaźnika 8 tj. kwoty 1108,80 zł na ucznia,
- poz. 1, kol. 7 i 8 oraz kwoty 178,20 zł na ucznia oraz wskaźnika 8 tj. kwoty 1425,60 zł na ucznia,
- poz. 1, kol. 9 i 10 oraz kwoty 247,50 zł na ucznia oraz wskaźnika 8 tj. kwoty 1980,00 zł na ucznia)</t>
  </si>
  <si>
    <t>Środki niezbędne na wyposażenie szkoły podstawowej w podręczniki lub materiały edukacyjne dla liczby uczniów wskazanej w poz. 2 (kwota ta nie może być wyższa od iloczynu liczby uczniów wskazanej odpowiednio w: 
- poz. 2, kol. 6 oraz kwoty 166,32 zł na ucznia oraz wskaźnika 8 tj. kwoty 1330,56 zł na ucznia,
- poz. 2, kol. 7 i 8 oraz kwoty 213,84 zł na ucznia oraz wskaźnika 8 tj. kwoty 1710,72 zł na ucznia,
- poz. 2, kol. 9 i 10 oraz kwoty 297,00 zł na ucznia oraz wskaźnika 8 tj. kwoty 2376,00 zł na ucznia)</t>
  </si>
  <si>
    <t>Środki niezbędne na wyposażenie szkoły podstawowej w materiały ćwiczeniowe dla liczby uczniów wskazanej w poz. 3 (kwota ta nie może być wyższa od iloczynu liczby uczniów wskazanej odpowiednio w: 
- poz. 3, kol. 3–5 oraz kwoty 49,50 zł na ucznia oraz wskaźnika 8 tj. kwoty 396,00 zł na ucznia,
- poz. 3, kol. 6–10 oraz kwoty 24,75 zł na ucznia oraz wskaźnika 8 tj. kwoty 198,00 zł na ucznia)</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</si>
  <si>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 oraz wskaźnika 8 tj. kwoty 198,00 zł na ucznia)</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</si>
  <si>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3–5 oraz kwoty 74,25 zł na ucznia oraz wskaźnika 8 tj. kwoty 594,00 zł na ucznia,
- poz. 5, kol. 6 oraz kwoty 138,60 zł na ucznia oraz wskaźnika 8 tj. kwoty 1108,80 zł na ucznia,
- poz. 5, kol. 7 i 8 oraz kwoty 178,20 zł na ucznia oraz wskaźnika 8 tj. kwoty 1425,60 zł na ucznia,
- poz. 5, kol. 9 i 10 oraz kwoty 247,50 zł na ucznia oraz wskaźnika 8 tj. kwoty 1980,00 zł na ucznia)</t>
  </si>
  <si>
    <t>Środki niezbędne na wyposażenie szkoły podstawowej w podręczniki lub materiały edukacyjne, dostosowane do potrzeb edukacyjnych i możliwości psychofizycznych uczniów niepełnosprawnych dla liczby uczniów wskazanej w poz. 6 (kwota ta nie może być wyższa od iloczynu liczby uczniów wskazanej odpowiednio w:
- poz. 6, kol. 3–5 oraz kwoty 89,10 zł na ucznia oraz wskaźnika 8 tj. kwoty 712,80 zł na ucznia,
- poz. 6, kol. 6 oraz kwoty 166,32 zł na ucznia oraz wskaźnika 8 tj. kwoty 1330,56 zł na ucznia,
- poz. 6, kol. 7 i 8 oraz kwoty 213,84 zł na ucznia oraz wskaźnika 8 tj. kwoty 1710,72 zł na ucznia,
- poz. 6, kol. 9 i 10 oraz kwoty 297,00 zł na ucznia oraz wskaźnika 8 tj. kwoty 2376,00 zł na ucznia)</t>
  </si>
  <si>
    <t>Środki niezbędne na wyposażenie szkoły podstawowej w materiały ćwiczeniowe dostosowane do potrzeb edukacyjnych i możliwości psychofizycznych uczniów niepełnosprawnych dla liczby uczniów wskazanej w poz. 7 (kwota ta nie może być wyższa od iloczynu liczby uczniów wskazanej odpowiednio w: 
- poz. 7, kol. 3–5 oraz kwoty 49,50 zł na ucznia oraz wskaźnika 8 tj. kwoty 396,00 zł na ucznia,
- poz. 7, kol. 6–10 oraz kwoty 24,75 zł na ucznia oraz wskaźnika 8 tj. kwoty 198,00 zł na ucznia)</t>
  </si>
  <si>
    <t>Środki niezbędne na wyposażenie szkoły podstawowej w podręczniki lub materiały edukacyjne dla liczby uczniów wskazanej w poz. 1 (kwota ta nie może być wyższa od iloczynu liczby uczniów wskazanej odpowiednio w:
– poz. 1, kol. 7 oraz kwoty 213,84 zł na ucznia oraz wskaźnika 2,6 tj. kwoty 555,98 zł na ucznia,
– poz. 1, kol. 10 oraz kwoty 297,00 zł na ucznia oraz wskaźnika 2,6 tj. kwoty 772,20 zł na ucznia)</t>
  </si>
  <si>
    <t>Środki niezbędne na wyposażenie szkoły podstawowej w podręczniki lub materiały edukacyjne dla liczby uczniów wskazanej w poz. 2 (kwota ta nie może być wyższa od iloczynu liczby uczniów wskazanej odpowiednio w: 
- poz. 2, kol. 6 oraz kwoty 166,32 zł na ucznia oraz wskaźnika 2,6 tj. kwoty 432,43 zł na ucznia,
- poz. 2, kol. 8 oraz kwoty 213,84 zł na ucznia oraz wskaźnika 2,6 tj. kwoty 555,98 zł na ucznia,
- poz. 2, kol. 9 oraz kwoty 297,00 zł na ucznia oraz wskaźnika 2,6 tj. kwoty 772,20 zł na ucznia)</t>
  </si>
  <si>
    <t>Środki niezbędne na wyposażenie szkoły podstawowej w podręczniki lub materiały edukacyjne dla liczby uczniów wskazanej w poz. 3 (kwota ta nie może być wyższa od iloczynu liczby uczniów wskazanej odpowiednio w: 
- poz. 3, kol. 6 oraz kwoty 166,32 zł na ucznia oraz wskaźnika 2,6 tj. kwoty 432,43 zł na ucznia,
- poz. 3, kol. 8 oraz kwoty 213,84 zł na ucznia oraz wskaźnika 2,6 tj. kwoty 555,98 zł na ucznia,
- poz. 3, kol. 9 oraz kwoty 297,00 zł na ucznia oraz wskaźnika 2,6 tj. kwoty 772,20 zł na ucznia)</t>
  </si>
  <si>
    <t>Środki niezbędne na wyposażenie szkoły podstawowej w podręczniki lub materiały edukacyjne dla liczby uczniów wskazanej w poz. 4 (kwota ta nie może być wyższa od iloczynu liczby uczniów wskazanej odpowiednio w: 
- poz. 4, kol. 6 oraz kwoty 166,32 zł na ucznia oraz wskaźnika 2,6 tj. kwoty 432,43 zł na ucznia,
- poz. 4, kol. 8 oraz kwoty 213,84 zł na ucznia oraz wskaźnika 2,6 tj. kwoty 555,98 zł na ucznia,
- poz. 4, kol. 9 oraz kwoty 297,00 zł na ucznia oraz wskaźnika 2,6 tj. kwoty 772,20 zł na ucznia)</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</si>
  <si>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 i 5 oraz kwoty 89,10 zł na ucznia oraz wskaźnika 2,6 tj. kwoty 231,66 zł na ucznia,
- poz. 5, kol. 6 oraz kwoty 166,32 zł na ucznia oraz wskaźnika 2,6 tj. kwoty 432,43 zł na ucznia,
- poz. 5, kol. 8 oraz kwoty 213,84 zł na ucznia oraz wskaźnika 2,6 tj. kwoty 555,98 zł na ucznia,
- poz. 5, kol. 9 oraz kwoty 297,00 zł na ucznia oraz wskaźnika 2,6 tj. kwoty 772,20 zł na ucznia)</t>
  </si>
  <si>
    <t>Środki niezbędne na wyposażenie szkoły podstawowej w podręczniki lub materiały edukacyjne dla liczby uczniów wskazanej w poz. 1 (kwota ta nie może być wyższa od iloczynu liczby uczniów wskazanej odpowiednio w: 
- poz. 1, kol. 6 oraz kwoty 138,60 zł na ucznia oraz wskaźnika 2,6 tj. kwoty 360,36 zł na ucznia,
- poz. 1, kol. 7 i 8 oraz kwoty 178,20 zł na ucznia oraz wskaźnika 2,6 tj. kwoty 463,32 zł na ucznia,
- poz. 1, kol. 9 i 10 oraz kwoty 247,50 zł na ucznia oraz wskaźnika 2,6 tj. kwoty 643,50 zł na ucznia)</t>
  </si>
  <si>
    <t>Środki niezbędne na wyposażenie szkoły podstawowej w podręczniki lub materiały edukacyjne dla liczby uczniów wskazanej w poz. 2 (kwota ta nie może być wyższa od iloczynu liczby uczniów wskazanej odpowiednio w: 
- poz. 2, kol. 6 oraz kwoty 166,32 zł na ucznia oraz wskaźnika 2,6 tj. kwoty 432,43 zł na ucznia,
- poz. 2, kol. 7 i 8 oraz kwoty 213,84 zł na ucznia oraz wskaźnika 2,6 tj. kwoty 555,98 zł na ucznia,
- poz. 2, kol. 9 i 10 oraz kwoty 297,00 zł na ucznia oraz wskaźnika 2,6 tj. kwoty 772,20 zł na ucznia)</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</si>
  <si>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3–5 oraz kwoty 74,25 zł na ucznia oraz wskaźnika 2,6 tj. kwoty 193,05 zł na ucznia,
- poz. 5, kol. 6 oraz kwoty 138,60 zł na ucznia oraz wskaźnika 2,6 tj. kwoty 360,36 zł na ucznia,
- poz. 5, kol. 7 i 8 oraz kwoty 178,20 zł na ucznia oraz wskaźnika 2,6 tj. kwoty 463,32 zł na ucznia,
- poz. 5, kol. 9 i 10 oraz kwoty 247,50 zł na ucznia oraz wskaźnika 2,6 tj. kwoty 643,50 zł na ucznia)</t>
  </si>
  <si>
    <t>Środki niezbędne na wyposażenie szkoły podstawowej w podręczniki lub materiały edukacyjne, dostosowane do potrzeb edukacyjnych i możliwości psychofizycznych uczniów niepełnosprawnych dla liczby uczniów wskazanej w poz. 6 (kwota ta nie może być wyższa od iloczynu liczby uczniów wskazanej odpowiednio w:
- poz. 6, kol. 3–5 oraz kwoty 89,10 zł na ucznia oraz wskaźnika 2,6 tj. kwoty 231,66 zł na ucznia,
- poz. 6, kol. 6 oraz kwoty 166,32 zł na ucznia oraz wskaźnika 2,6 tj. kwoty 432,43 zł na ucznia,
- poz. 6, kol. 7 i 8 oraz kwoty 213,84 zł na ucznia oraz wskaźnika 2,6 tj. kwoty 555,98 zł na ucznia,
- poz. 6, kol. 9 i 10 oraz kwoty 297,00 zł na ucznia oraz wskaźnika 2,6 tj. kwoty 772,20 zł na ucznia)</t>
  </si>
  <si>
    <t>Środki niezbędne na wyposażenie szkoły podstawowej w podręczniki lub materiały edukacyjne dla liczby uczniów wskazanej w poz. 1 (kwota ta nie może być wyższa od iloczynu liczby uczniów wskazanej odpowiednio w:
– poz. 1, kol. 7 oraz kwoty 213,84 zł na ucznia oraz wskaźnika 20 tj. kwoty 4276,80 zł na ucznia,
– poz. 1, kol. 10 oraz kwoty 297,00 zł na ucznia oraz wskaźnika 20 tj. kwoty 5940,00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</si>
  <si>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oraz wskaźnika 20 tj. kwoty 1782,00 zł na ucznia)</t>
  </si>
  <si>
    <t>Środki niezbędne na wyposażenie szkoły podstawowej w podręczniki lub materiały edukacyjne dla liczby uczniów wskazanej w poz. 2 (kwota ta nie może być wyższa od iloczynu liczby uczniów wskazanej odpowiednio w: 
- poz. 2, kol. 6 oraz kwoty 166,32 zł na ucznia oraz wskaźnika 20 tj. kwoty 3326,40 zł na ucznia,
- poz. 2, kol. 8 oraz kwoty 213,84 zł na ucznia oraz wskaźnika 20 tj. kwoty 4276,80 zł na ucznia,
- poz. 2, kol. 9 oraz kwoty 297,00 zł na ucznia oraz wskaźnika 20 tj. kwoty 5940,00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</si>
  <si>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oraz wskaźnika 20 tj. kwoty 1782,00 zł na ucznia)</t>
  </si>
  <si>
    <t>Środki niezbędne na wyposażenie szkoły podstawowej w podręczniki lub materiały edukacyjne dla liczby uczniów wskazanej w poz. 3 (kwota ta nie może być wyższa od iloczynu liczby uczniów wskazanej odpowiednio w: 
- poz. 3, kol. 6 oraz kwoty 166,32 zł na ucznia oraz wskaźnika 20 tj. kwoty 3326,40 zł na ucznia,
- poz. 3, kol. 8 oraz kwoty 213,84 zł na ucznia oraz wskaźnika 20 tj. kwoty 4276,80 zł na ucznia,
- poz. 3, kol. 9 oraz kwoty 297,00 zł na ucznia oraz wskaźnika 20 tj. kwoty 5940,00 zł na ucznia)</t>
  </si>
  <si>
    <t>Środki niezbędne na wyposażenie szkoły podstawowej w podręczniki do zajęć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oraz wskaźnika 20 tj. kwoty 1782,00 zł na ucznia)</t>
  </si>
  <si>
    <t>Środki niezbędne na wyposażenie szkoły podstawowej w podręczniki lub materiały edukacyjne dla liczby uczniów wskazanej w poz. 4 (kwota ta nie może być wyższa od iloczynu liczby uczniów wskazanej odpowiednio w: 
- poz. 4, kol. 6 oraz kwoty 166,32 zł na ucznia oraz wskaźnika 20 tj. kwoty 3326,40 zł na ucznia,
- poz. 4, kol. 8 oraz kwoty 213,84 zł na ucznia oraz wskaźnika 20 tj. kwoty 4276,80 zł na ucznia,
- poz. 4, kol. 9 oraz kwoty 297,00 zł na ucznia oraz wskaźnika 20 tj. kwoty 5940,00 zł na ucznia)</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</si>
  <si>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 i 5 oraz kwoty 89,10 zł na ucznia oraz wskaźnika 20 tj. kwoty 1782,00 zł na ucznia,
- poz. 5, kol. 6 oraz kwoty 166,32 zł na ucznia oraz wskaźnika 20 tj. kwoty 3326,40 zł na ucznia,
- poz. 5, kol. 8 oraz kwoty 213,84 zł na ucznia oraz wskaźnika 20 tj. kwoty 4276,80 zł na ucznia,
- poz. 5, kol. 9 oraz kwoty 297,00 zł na ucznia oraz wskaźnika 20 tj. kwoty 5940,00 zł na ucznia)</t>
  </si>
  <si>
    <t>Środki niezbędne na wyposażenie szkoły podstawowej w materiały ćwiczeniowe dla liczby uczniów wskazanej w poz. 1 (kwota ta nie może być wyższa od iloczynu liczby uczniów wskazanej odpowiednio w: 
- poz. 1, kol. 3 - 5 oraz kwoty 49,50 zł na ucznia oraz wskaźnika 20 tj. kwoty 990,00 zł na ucznia,
- poz. 1, kol. 6 - 10 oraz kwoty 24,75 zł na ucznia oraz wskaźnika 20 tj. kwoty 495,00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</si>
  <si>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oraz wskaźnika 20 tj. kwoty 1485,00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</si>
  <si>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oraz wskaźnika 20 tj. kwoty 1782,00 zł na ucznia)</t>
  </si>
  <si>
    <t>Środki niezbędne na wyposażenie szkoły podstawowej w podręczniki lub materiały edukacyjne dla liczby uczniów wskazanej w poz. 1 (kwota ta nie może być wyższa od iloczynu liczby uczniów wskazanej odpowiednio w: 
- poz. 1, kol. 6 oraz kwoty 138,60 zł na ucznia oraz wskaźnika 20 tj. kwoty 2772,00 zł na ucznia,
- poz. 1, kol. 7 i 8 oraz kwoty 178,20 zł na ucznia oraz wskaźnika 20 tj. kwoty 3564,00 zł na ucznia,
- poz. 1, kol. 9 i 10 oraz kwoty 247,50 zł na ucznia oraz wskaźnika 20 tj. kwoty 4950,00 zł na ucznia)</t>
  </si>
  <si>
    <t>Środki niezbędne na wyposażenie szkoły podstawowej w podręczniki lub materiały edukacyjne dla liczby uczniów wskazanej w poz. 2 (kwota ta nie może być wyższa od iloczynu liczby uczniów wskazanej odpowiednio w: 
- poz. 2, kol. 6 oraz kwoty 166,32 zł na ucznia oraz wskaźnika 20 tj. kwoty 3326,40 zł na ucznia,
- poz. 2, kol. 7 i 8 oraz kwoty 213,84 zł na ucznia oraz wskaźnika 20 tj. kwoty 4276,80 zł na ucznia,
- poz. 2, kol. 9 i 10 oraz kwoty 297,00 zł na ucznia oraz wskaźnika 20 tj. kwoty 5940,00 zł na ucznia)</t>
  </si>
  <si>
    <t>Środki niezbędne na wyposażenie szkoły podstawowej w materiały ćwiczeniowe dla liczby uczniów wskazanej w poz. 3 (kwota ta nie może być wyższa od iloczynu liczby uczniów wskazanej odpowiednio w: 
- poz. 3, kol. 3–5 oraz kwoty 49,50 zł na ucznia oraz wskaźnika 20 tj. kwoty 990,00 zł na ucznia,
- poz. 3, kol. 6–10 oraz kwoty 24,75 zł na ucznia oraz wskaźnika 20 tj. kwoty 495,00 zł na ucznia)</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</si>
  <si>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 oraz wskaźnika 20 tj. kwoty 495,00 zł na ucznia)</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</si>
  <si>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3–5 oraz kwoty 74,25 zł na ucznia oraz wskaźnika 20 tj. kwoty 1485,00 zł na ucznia,
- poz. 5, kol. 6 oraz kwoty 138,60 zł na ucznia oraz wskaźnika 20 tj. kwoty 2772,00 zł na ucznia,
- poz. 5, kol. 7 i 8 oraz kwoty 178,20 zł na ucznia oraz wskaźnika 20 tj. kwoty 3564,00 zł na ucznia,
- poz. 5, kol. 9 i 10 oraz kwoty 247,50 zł na ucznia oraz wskaźnika 20 tj. kwoty 4950,00 zł na ucznia)</t>
  </si>
  <si>
    <t>Środki niezbędne na wyposażenie szkoły podstawowej w podręczniki lub materiały edukacyjne, dostosowane do potrzeb edukacyjnych i możliwości psychofizycznych uczniów niepełnosprawnych dla liczby uczniów wskazanej w poz. 6 (kwota ta nie może być wyższa od iloczynu liczby uczniów wskazanej odpowiednio w:
- poz. 6, kol. 3–5 oraz kwoty 89,10 zł na ucznia oraz wskaźnika 20 tj. kwoty 1782,00 zł na ucznia,
- poz. 6, kol. 6 oraz kwoty 166,32 zł na ucznia oraz wskaźnika 20 tj. kwoty 3326,40 zł na ucznia,
- poz. 6, kol. 7 i 8 oraz kwoty 213,84 zł na ucznia oraz wskaźnika 20 tj. kwoty 4276,80 zł na ucznia,
- poz. 6, kol. 9 i 10 oraz kwoty 297,00 zł na ucznia oraz wskaźnika 20 tj. kwoty 5940,00 zł na ucznia)</t>
  </si>
  <si>
    <t>Środki niezbędne na wyposażenie szkoły podstawowej w materiały ćwiczeniowe dostosowane do potrzeb edukacyjnych i możliwości psychofizycznych uczniów niepełnosprawnych dla liczby uczniów wskazanej w poz. 7 (kwota ta nie może być wyższa od iloczynu liczby uczniów wskazanej odpowiednio w: 
- poz. 7, kol. 3–5 oraz kwoty 49,50 zł na ucznia oraz wskaźnika 20 tj. kwoty 990,00 zł na ucznia,
- poz. 7, kol. 6–10 oraz kwoty 24,75 zł na ucznia oraz wskaźnika 20 tj. kwoty 495,00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</si>
  <si>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oraz wskaźnika 2,8 tj. kwoty 249,48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</si>
  <si>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oraz wskaźnika 2 tj. kwoty 178,20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</si>
  <si>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oraz wskaźnika 2,1 tj. kwoty 187,11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</si>
  <si>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oraz wskaźnika 8 tj. kwoty 712,80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</si>
  <si>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oraz wskaźnika 2,6 tj. kwoty 231,66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</si>
  <si>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oraz wskaźnika 20 tj. kwoty 1782,00 zł na ucznia)</t>
  </si>
  <si>
    <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</si>
  <si>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 i 5 oraz kwoty 89,10 zł na ucznia oraz wskaźnika 2 tj. kwoty 178,20 zł na ucznia,
- poz. 5, kol. 6 oraz kwoty 166,32 zł na ucznia oraz wskaźnika 2 tj. kwoty 332,64 zł na ucznia,
- poz. 5, kol. 8 oraz kwoty 213,84 zł na ucznia oraz wskaźnika 2 tj. kwoty 427,68 zł na ucznia,
- poz. 5, kol. 9 oraz kwoty 297,00 zł na ucznia oraz wskaźnika 2 tj. kwoty 594,00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</si>
  <si>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oraz wskaźnika 2 tj. kwoty 148,50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</si>
  <si>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oraz wskaźnika 2 tj. kwoty 178,20 zł na ucznia)</t>
  </si>
  <si>
    <t>Środki niezbędne na wyposażenie szkoły podstawowej w podręczniki lub materiały edukacyjne dla liczby uczniów wskazanej w poz. 1 (kwota ta nie może być wyższa od iloczynu liczby uczniów wskazanej odpowiednio w: 
- poz. 1, kol. 6 oraz kwoty 138,60 zł na ucznia oraz wskaźnika 2 tj. kwoty 277,20 zł na ucznia,
- poz. 1, kol. 7 i 8 oraz kwoty 178,20 zł na ucznia oraz wskaźnika 2 tj. kwoty 356,40 zł na ucznia,
- poz. 1, kol. 9 i 10 oraz kwoty 247,50 zł na ucznia oraz wskaźnika 2 tj. kwoty 495,00 zł na ucznia)</t>
  </si>
  <si>
    <t>Środki niezbędne na wyposażenie szkoły podstawowej w podręczniki lub materiały edukacyjne dla liczby uczniów wskazanej w poz. 2 (kwota ta nie może być wyższa od iloczynu liczby uczniów wskazanej odpowiednio w: 
- poz. 2, kol. 6 oraz kwoty 166,32 zł na ucznia oraz wskaźnika 2 tj. kwoty 332,64 zł na ucznia,
- poz. 2, kol. 7 i 8 oraz kwoty 213,84 zł na ucznia oraz wskaźnika 2 tj. kwoty 427,68 zł na ucznia,
- poz. 2, kol. 9 i 10 oraz kwoty 297,00 zł na ucznia oraz wskaźnika 2 tj. kwoty 594,00 zł na ucznia)</t>
  </si>
  <si>
    <r>
      <rPr>
        <b/>
        <sz val="10"/>
        <color rgb="FFFF0000"/>
        <rFont val="Arial"/>
        <family val="2"/>
        <charset val="238"/>
      </rPr>
      <t>Zakup w 2020 r.</t>
    </r>
    <r>
      <rPr>
        <sz val="10"/>
        <color theme="1"/>
        <rFont val="Arial"/>
        <family val="2"/>
        <charset val="238"/>
      </rPr>
      <t xml:space="preserve">
Wzrost liczby uczniów danych klas w ciągu roku szkolnego 2020/2021 w stosunku do liczby uczniów tych klas, którym w 2020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klasy I–III,
- podręczniki lub materiały edukacyjne, w przypadku uczniów klasy IV–VIII </t>
    </r>
    <r>
      <rPr>
        <vertAlign val="superscript"/>
        <sz val="10"/>
        <color theme="1"/>
        <rFont val="Arial"/>
        <family val="2"/>
        <charset val="238"/>
      </rPr>
      <t>7)</t>
    </r>
    <r>
      <rPr>
        <sz val="10"/>
        <color theme="1"/>
        <rFont val="Arial"/>
        <family val="2"/>
        <charset val="238"/>
      </rPr>
      <t xml:space="preserve">
</t>
    </r>
  </si>
  <si>
    <r>
      <rPr>
        <b/>
        <sz val="10"/>
        <color rgb="FFFF0000"/>
        <rFont val="Arial"/>
        <family val="2"/>
        <charset val="238"/>
      </rPr>
      <t>Zakup w 2021 r.</t>
    </r>
    <r>
      <rPr>
        <sz val="10"/>
        <color theme="1"/>
        <rFont val="Arial"/>
        <family val="2"/>
        <charset val="238"/>
      </rPr>
      <t xml:space="preserve">
Wzrost liczby uczniów danych klas w ciągu roku szkolnego 2020/2021 w stosunku do liczby uczniów tych klas, którym w 2020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klasy I–III,
- podręczniki lub materiały edukacyjne, w przypadku uczniów klasy IV–VIII </t>
    </r>
    <r>
      <rPr>
        <vertAlign val="superscript"/>
        <sz val="10"/>
        <color theme="1"/>
        <rFont val="Arial"/>
        <family val="2"/>
        <charset val="238"/>
      </rPr>
      <t>8)</t>
    </r>
  </si>
  <si>
    <r>
      <rPr>
        <b/>
        <sz val="10"/>
        <color rgb="FFFF0000"/>
        <rFont val="Arial"/>
        <family val="2"/>
        <charset val="238"/>
      </rPr>
      <t>Zakup w 2020 r.</t>
    </r>
    <r>
      <rPr>
        <sz val="10"/>
        <color theme="1"/>
        <rFont val="Arial"/>
        <family val="2"/>
        <charset val="238"/>
      </rPr>
      <t xml:space="preserve">
Liczba uczniów danych klas, którym szkoła podstawowa w roku szkolnym 2020/2021 ze środków dotacji celowej zapewniła podręczniki lub materiały edukacyjne, dostosowane do potrzeb edukacyjnych i możliwości psychofizycznych uczniów niepełnosprawnych </t>
    </r>
    <r>
      <rPr>
        <vertAlign val="superscript"/>
        <sz val="10"/>
        <color theme="1"/>
        <rFont val="Arial"/>
        <family val="2"/>
        <charset val="238"/>
      </rPr>
      <t>11)</t>
    </r>
  </si>
  <si>
    <r>
      <rPr>
        <b/>
        <sz val="10"/>
        <color rgb="FFFF0000"/>
        <rFont val="Arial"/>
        <family val="2"/>
        <charset val="238"/>
      </rPr>
      <t>Zakup w 2021 r.</t>
    </r>
    <r>
      <rPr>
        <sz val="10"/>
        <color theme="1"/>
        <rFont val="Arial"/>
        <family val="2"/>
        <charset val="238"/>
      </rPr>
      <t xml:space="preserve">
Liczba uczniów danych klas, którym szkoła podstawowa w roku szkolnym 2020/2021 ze środków dotacji celowej zapewniła podręczniki lub materiały edukacyjne, dostosowane do potrzeb edukacyjnych i możliwości psychofizycznych uczniów niepełnosprawnych </t>
    </r>
    <r>
      <rPr>
        <vertAlign val="superscript"/>
        <sz val="10"/>
        <color theme="1"/>
        <rFont val="Arial"/>
        <family val="2"/>
        <charset val="238"/>
      </rPr>
      <t>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</si>
</sst>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zł&quot;"/>
    <numFmt numFmtId="165" formatCode="#,##0.00\ _z_ł"/>
  </numFmts>
  <fonts count="21"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i/>
      <sz val="11"/>
      <color theme="1"/>
      <name val="Arial"/>
      <family val="2"/>
      <charset val="238"/>
    </font>
    <font>
      <i/>
      <sz val="10"/>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i/>
      <vertAlign val="superscript"/>
      <sz val="10"/>
      <color theme="1"/>
      <name val="Arial"/>
      <family val="2"/>
      <charset val="238"/>
    </font>
    <font>
      <b/>
      <sz val="11"/>
      <color theme="1"/>
      <name val="Arial"/>
      <family val="2"/>
      <charset val="238"/>
    </font>
    <font>
      <b/>
      <i/>
      <vertAlign val="superscript"/>
      <sz val="10"/>
      <color theme="1"/>
      <name val="Arial"/>
      <family val="2"/>
      <charset val="238"/>
    </font>
    <font>
      <sz val="10"/>
      <color theme="1"/>
      <name val="Times New Roman"/>
      <family val="1"/>
      <charset val="238"/>
    </font>
    <font>
      <b/>
      <sz val="10"/>
      <color rgb="FFFF0000"/>
      <name val="Arial"/>
      <family val="2"/>
      <charset val="238"/>
    </font>
  </fonts>
  <fills count="13">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00B0F0"/>
        <bgColor indexed="64"/>
      </patternFill>
    </fill>
    <fill>
      <patternFill patternType="solid">
        <fgColor rgb="FFFF00FF"/>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3"/>
        <bgColor indexed="64"/>
      </patternFill>
    </fill>
    <fill>
      <patternFill patternType="solid">
        <fgColor rgb="FF7030A0"/>
        <bgColor indexed="64"/>
      </patternFill>
    </fill>
    <fill>
      <patternFill patternType="solid">
        <fgColor theme="9"/>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44">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6" fillId="0" borderId="0" xfId="0" applyFont="1"/>
    <xf numFmtId="0" fontId="1"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 fillId="0" borderId="1" xfId="0" applyFont="1" applyBorder="1" applyAlignment="1">
      <alignment horizontal="center" vertical="top"/>
    </xf>
    <xf numFmtId="0" fontId="8" fillId="0" borderId="0" xfId="0" applyFont="1" applyAlignment="1">
      <alignment wrapText="1"/>
    </xf>
    <xf numFmtId="0" fontId="3" fillId="2" borderId="1" xfId="0" applyFont="1" applyFill="1" applyBorder="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vertical="center"/>
    </xf>
    <xf numFmtId="0" fontId="2" fillId="0" borderId="0" xfId="0" applyFont="1" applyBorder="1"/>
    <xf numFmtId="0" fontId="9" fillId="0" borderId="0" xfId="0" applyFont="1"/>
    <xf numFmtId="164" fontId="2" fillId="0" borderId="0" xfId="0" applyNumberFormat="1" applyFont="1" applyBorder="1" applyAlignment="1">
      <alignment horizontal="right"/>
    </xf>
    <xf numFmtId="0" fontId="3" fillId="0" borderId="0" xfId="0" applyFont="1"/>
    <xf numFmtId="164" fontId="3" fillId="0" borderId="9" xfId="0" applyNumberFormat="1" applyFont="1" applyBorder="1"/>
    <xf numFmtId="0" fontId="10"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0" fillId="0" borderId="0" xfId="0" applyFont="1" applyAlignment="1">
      <alignment horizontal="left" vertical="center"/>
    </xf>
    <xf numFmtId="0" fontId="4" fillId="0" borderId="0" xfId="0" applyFont="1"/>
    <xf numFmtId="0" fontId="11"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0" fontId="9" fillId="0" borderId="0" xfId="0" applyFont="1" applyAlignment="1">
      <alignment horizontal="justify"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0" xfId="0" applyFont="1" applyBorder="1" applyAlignment="1">
      <alignment horizontal="left" vertical="center"/>
    </xf>
    <xf numFmtId="0" fontId="3" fillId="0" borderId="0" xfId="0" applyFont="1"/>
    <xf numFmtId="0" fontId="2" fillId="0" borderId="1" xfId="0" applyFont="1" applyBorder="1" applyAlignment="1">
      <alignment horizontal="center" vertical="center"/>
    </xf>
    <xf numFmtId="0" fontId="2" fillId="0" borderId="9" xfId="0" applyFont="1" applyBorder="1"/>
    <xf numFmtId="0" fontId="2" fillId="0" borderId="0" xfId="0" applyFont="1" applyAlignment="1">
      <alignment vertical="center"/>
    </xf>
    <xf numFmtId="0" fontId="2" fillId="0" borderId="0" xfId="0" applyFont="1"/>
    <xf numFmtId="0" fontId="2" fillId="0" borderId="0" xfId="0" applyFont="1" applyAlignment="1">
      <alignment horizontal="center" vertical="center"/>
    </xf>
    <xf numFmtId="0" fontId="2" fillId="0" borderId="0" xfId="0" applyFont="1" applyAlignment="1">
      <alignment horizontal="left" vertical="center"/>
    </xf>
    <xf numFmtId="0" fontId="1" fillId="0" borderId="0" xfId="0" applyFont="1"/>
    <xf numFmtId="0" fontId="17" fillId="0" borderId="0" xfId="0" applyFont="1" applyAlignment="1">
      <alignment horizontal="center" vertical="center" wrapText="1"/>
    </xf>
    <xf numFmtId="0" fontId="17" fillId="0" borderId="1" xfId="0" applyFont="1" applyBorder="1" applyAlignment="1" applyProtection="1">
      <alignment horizontal="center" vertical="center" wrapText="1"/>
      <protection locked="0"/>
    </xf>
    <xf numFmtId="0" fontId="1" fillId="0" borderId="0" xfId="0" applyFont="1" applyBorder="1"/>
    <xf numFmtId="0" fontId="5" fillId="0" borderId="0" xfId="0" applyFont="1" applyAlignment="1">
      <alignment horizontal="center" vertical="center"/>
    </xf>
    <xf numFmtId="0" fontId="5" fillId="0" borderId="0" xfId="0" applyFont="1" applyAlignment="1">
      <alignment horizontal="left" vertical="center"/>
    </xf>
    <xf numFmtId="0" fontId="10" fillId="0" borderId="0" xfId="0" applyFont="1" applyAlignment="1">
      <alignment horizontal="center" vertical="center" wrapText="1"/>
    </xf>
    <xf numFmtId="0" fontId="12" fillId="0" borderId="0" xfId="0" applyFont="1" applyAlignment="1">
      <alignment horizontal="left" vertical="center" indent="4"/>
    </xf>
    <xf numFmtId="0" fontId="5" fillId="0" borderId="0" xfId="0" applyFont="1" applyAlignment="1">
      <alignment horizontal="left" vertical="center" wrapText="1"/>
    </xf>
    <xf numFmtId="164" fontId="3" fillId="0" borderId="9" xfId="0" applyNumberFormat="1" applyFont="1" applyBorder="1" applyAlignment="1">
      <alignment horizontal="right" vertical="center"/>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2" fillId="3" borderId="10"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164" fontId="2"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164" fontId="2" fillId="3" borderId="10" xfId="0" applyNumberFormat="1"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justify"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Border="1" applyAlignment="1">
      <alignment horizontal="left" vertical="center"/>
    </xf>
    <xf numFmtId="0" fontId="10" fillId="0" borderId="0" xfId="0" applyFont="1"/>
    <xf numFmtId="0" fontId="2" fillId="0" borderId="2" xfId="0" applyFont="1" applyBorder="1" applyAlignment="1">
      <alignment horizontal="center" vertical="center"/>
    </xf>
    <xf numFmtId="3" fontId="2" fillId="2" borderId="1" xfId="0" applyNumberFormat="1" applyFont="1" applyFill="1" applyBorder="1" applyAlignment="1">
      <alignment horizontal="center" vertical="center"/>
    </xf>
    <xf numFmtId="3" fontId="2" fillId="3" borderId="10" xfId="0"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3" fontId="2" fillId="0" borderId="2" xfId="0" applyNumberFormat="1" applyFont="1" applyFill="1" applyBorder="1" applyAlignment="1">
      <alignment horizontal="center" vertical="center"/>
    </xf>
    <xf numFmtId="164" fontId="3" fillId="0" borderId="2" xfId="0" applyNumberFormat="1" applyFont="1" applyBorder="1" applyAlignment="1">
      <alignment horizontal="center" vertical="center"/>
    </xf>
    <xf numFmtId="0" fontId="17" fillId="4" borderId="1" xfId="0" applyFont="1" applyFill="1" applyBorder="1" applyAlignment="1" applyProtection="1">
      <alignment horizontal="center" vertical="center" wrapText="1"/>
      <protection locked="0"/>
    </xf>
    <xf numFmtId="0" fontId="17" fillId="5" borderId="1" xfId="0" applyFont="1" applyFill="1" applyBorder="1" applyAlignment="1" applyProtection="1">
      <alignment horizontal="center" vertical="center" wrapText="1"/>
      <protection locked="0"/>
    </xf>
    <xf numFmtId="0" fontId="17" fillId="6" borderId="1" xfId="0" applyFont="1" applyFill="1" applyBorder="1" applyAlignment="1" applyProtection="1">
      <alignment horizontal="center" vertical="center" wrapText="1"/>
      <protection locked="0"/>
    </xf>
    <xf numFmtId="0" fontId="17" fillId="7" borderId="1" xfId="0" applyFont="1" applyFill="1" applyBorder="1" applyAlignment="1" applyProtection="1">
      <alignment horizontal="center" vertical="center" wrapText="1"/>
      <protection locked="0"/>
    </xf>
    <xf numFmtId="0" fontId="17" fillId="8" borderId="1" xfId="0" applyFont="1" applyFill="1" applyBorder="1" applyAlignment="1" applyProtection="1">
      <alignment horizontal="center" vertical="center" wrapText="1"/>
      <protection locked="0"/>
    </xf>
    <xf numFmtId="0" fontId="17" fillId="9" borderId="1" xfId="0" applyFont="1" applyFill="1" applyBorder="1" applyAlignment="1" applyProtection="1">
      <alignment horizontal="center" vertical="center" wrapText="1"/>
      <protection locked="0"/>
    </xf>
    <xf numFmtId="0" fontId="17" fillId="10" borderId="1" xfId="0" applyFont="1" applyFill="1" applyBorder="1" applyAlignment="1" applyProtection="1">
      <alignment horizontal="center" vertical="center" wrapText="1"/>
      <protection locked="0"/>
    </xf>
    <xf numFmtId="0" fontId="17" fillId="11" borderId="1" xfId="0" applyFont="1" applyFill="1" applyBorder="1" applyAlignment="1" applyProtection="1">
      <alignment horizontal="center" vertical="center" wrapText="1"/>
      <protection locked="0"/>
    </xf>
    <xf numFmtId="0" fontId="17" fillId="12" borderId="1" xfId="0" applyFont="1" applyFill="1" applyBorder="1" applyAlignment="1" applyProtection="1">
      <alignment horizontal="center" vertical="center" wrapText="1"/>
      <protection locked="0"/>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10" fillId="0" borderId="0" xfId="0" applyFont="1" applyAlignment="1">
      <alignment wrapTex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0" borderId="0" xfId="0" applyFont="1" applyAlignment="1">
      <alignment horizontal="left" vertical="center" indent="7"/>
    </xf>
    <xf numFmtId="0" fontId="13"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justify" vertical="center"/>
    </xf>
    <xf numFmtId="0" fontId="3" fillId="0" borderId="0" xfId="0" applyFont="1" applyAlignment="1">
      <alignment horizontal="lef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12" fillId="0" borderId="0" xfId="0" applyFont="1" applyAlignment="1">
      <alignment horizontal="justify" vertical="center"/>
    </xf>
    <xf numFmtId="0" fontId="3" fillId="0" borderId="8" xfId="0" applyFont="1" applyBorder="1" applyAlignment="1">
      <alignment horizontal="left" vertical="center"/>
    </xf>
    <xf numFmtId="0" fontId="10"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7" fillId="0" borderId="0" xfId="0" applyFont="1" applyAlignment="1">
      <alignment horizontal="left" vertical="center" wrapText="1"/>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0" fillId="0" borderId="0" xfId="0" applyFont="1"/>
    <xf numFmtId="0" fontId="3" fillId="0" borderId="3" xfId="0" applyFont="1" applyBorder="1" applyAlignment="1">
      <alignment horizontal="left"/>
    </xf>
    <xf numFmtId="0" fontId="3"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0" xfId="0" applyFont="1" applyAlignment="1">
      <alignment horizontal="left" wrapText="1"/>
    </xf>
    <xf numFmtId="0" fontId="3" fillId="2" borderId="4" xfId="0" applyFont="1" applyFill="1" applyBorder="1" applyAlignment="1">
      <alignment horizontal="center" vertical="center" wrapText="1"/>
    </xf>
    <xf numFmtId="0" fontId="3" fillId="0" borderId="0" xfId="0" applyFont="1" applyAlignment="1">
      <alignment wrapText="1"/>
    </xf>
    <xf numFmtId="0" fontId="4" fillId="0" borderId="0" xfId="0" applyFont="1" applyAlignment="1">
      <alignment horizontal="left" vertical="center"/>
    </xf>
  </cellXfs>
  <cellStyles count="1">
    <cellStyle name="Normalny"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U141"/>
  <sheetViews>
    <sheetView tabSelected="1" zoomScale="90" zoomScaleNormal="90" workbookViewId="0">
      <selection sqref="A1:C1"/>
    </sheetView>
  </sheetViews>
  <sheetFormatPr defaultColWidth="8.855468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9" width="11.7109375" style="1" customWidth="1"/>
    <col min="10" max="10" width="16.42578125" style="1" customWidth="1"/>
    <col min="11" max="11" width="14.28515625" style="1" customWidth="1"/>
    <col min="12" max="18" width="11.7109375" style="1" customWidth="1"/>
    <col min="19" max="19" width="13.140625" style="1" customWidth="1"/>
    <col min="20" max="20" width="17.7109375" style="1" customWidth="1"/>
    <col min="21" max="16384" width="8.85546875" style="1"/>
  </cols>
  <sheetData>
    <row r="1" spans="1:21" s="44" customFormat="1" ht="15.75" x14ac:dyDescent="0.2">
      <c r="A1" s="93" t="s">
        <v>63</v>
      </c>
      <c r="B1" s="94"/>
      <c r="C1" s="94"/>
    </row>
    <row r="2" spans="1:21" ht="17.25" customHeight="1" x14ac:dyDescent="0.2"/>
    <row r="4" spans="1:21" x14ac:dyDescent="0.2">
      <c r="A4" s="104" t="s">
        <v>0</v>
      </c>
      <c r="B4" s="104"/>
      <c r="C4" s="104"/>
      <c r="D4" s="104"/>
      <c r="E4" s="104"/>
      <c r="F4" s="104"/>
      <c r="G4" s="104"/>
      <c r="H4" s="104" t="s">
        <v>1</v>
      </c>
      <c r="I4" s="104"/>
      <c r="J4" s="104"/>
      <c r="K4" s="104"/>
      <c r="L4" s="104"/>
      <c r="M4" s="104"/>
      <c r="N4" s="104"/>
    </row>
    <row r="5" spans="1:21" ht="55.15" customHeight="1" x14ac:dyDescent="0.2">
      <c r="A5" s="108"/>
      <c r="B5" s="109"/>
      <c r="C5" s="109"/>
      <c r="D5" s="109"/>
      <c r="E5" s="110"/>
      <c r="H5" s="105"/>
      <c r="I5" s="106"/>
      <c r="J5" s="106"/>
      <c r="K5" s="106"/>
      <c r="L5" s="107"/>
    </row>
    <row r="6" spans="1:21" x14ac:dyDescent="0.2">
      <c r="A6" s="132" t="s">
        <v>2</v>
      </c>
      <c r="B6" s="132"/>
      <c r="H6" s="133" t="s">
        <v>3</v>
      </c>
      <c r="I6" s="133"/>
    </row>
    <row r="7" spans="1:21" ht="41.45" customHeight="1" x14ac:dyDescent="0.2">
      <c r="A7" s="108"/>
      <c r="B7" s="109"/>
      <c r="C7" s="109"/>
      <c r="D7" s="109"/>
      <c r="E7" s="110"/>
      <c r="H7" s="111"/>
      <c r="I7" s="112"/>
      <c r="J7" s="112"/>
      <c r="K7" s="112"/>
      <c r="L7" s="113"/>
    </row>
    <row r="8" spans="1:21" x14ac:dyDescent="0.2">
      <c r="A8" s="115" t="s">
        <v>4</v>
      </c>
      <c r="B8" s="115"/>
    </row>
    <row r="9" spans="1:21" x14ac:dyDescent="0.2">
      <c r="A9" s="108"/>
      <c r="B9" s="109"/>
      <c r="C9" s="109"/>
      <c r="D9" s="109"/>
      <c r="E9" s="110"/>
    </row>
    <row r="10" spans="1:21" ht="69.75" customHeight="1" x14ac:dyDescent="0.2">
      <c r="A10" s="116" t="s">
        <v>64</v>
      </c>
      <c r="B10" s="117"/>
      <c r="C10" s="117"/>
      <c r="D10" s="117"/>
      <c r="E10" s="117"/>
      <c r="F10" s="117"/>
      <c r="G10" s="117"/>
      <c r="H10" s="117"/>
      <c r="I10" s="117"/>
      <c r="J10" s="117"/>
      <c r="K10" s="117"/>
      <c r="L10" s="117"/>
      <c r="M10" s="117"/>
      <c r="N10" s="117"/>
      <c r="O10" s="117"/>
      <c r="P10" s="117"/>
      <c r="Q10" s="117"/>
      <c r="R10" s="117"/>
      <c r="S10" s="117"/>
    </row>
    <row r="11" spans="1:21" ht="19.5" customHeight="1" x14ac:dyDescent="0.2">
      <c r="A11" s="54" t="s">
        <v>29</v>
      </c>
      <c r="B11" s="48"/>
      <c r="C11" s="48"/>
      <c r="D11" s="48"/>
      <c r="E11" s="48"/>
      <c r="F11" s="48"/>
      <c r="G11" s="48"/>
      <c r="H11" s="48"/>
      <c r="I11" s="48"/>
      <c r="J11" s="48"/>
      <c r="K11" s="48"/>
      <c r="L11" s="48"/>
      <c r="M11" s="48"/>
      <c r="N11" s="48"/>
      <c r="O11" s="48"/>
      <c r="P11" s="48"/>
      <c r="Q11" s="48"/>
      <c r="R11" s="47"/>
      <c r="S11" s="47"/>
      <c r="T11" s="47"/>
      <c r="U11" s="47"/>
    </row>
    <row r="12" spans="1:21" ht="15" customHeight="1" x14ac:dyDescent="0.2">
      <c r="A12" s="47"/>
      <c r="B12" s="92"/>
      <c r="C12" s="121" t="s">
        <v>30</v>
      </c>
      <c r="D12" s="123"/>
      <c r="E12" s="123"/>
      <c r="F12" s="123"/>
      <c r="G12" s="123"/>
      <c r="H12" s="123"/>
      <c r="I12" s="123"/>
      <c r="J12" s="123"/>
      <c r="K12" s="123"/>
      <c r="L12" s="123"/>
      <c r="M12" s="123"/>
      <c r="N12" s="123"/>
      <c r="O12" s="123"/>
      <c r="P12" s="123"/>
      <c r="Q12" s="123"/>
      <c r="R12" s="123"/>
      <c r="S12" s="123"/>
      <c r="T12" s="47"/>
      <c r="U12" s="47"/>
    </row>
    <row r="13" spans="1:21" ht="15" customHeight="1" x14ac:dyDescent="0.2">
      <c r="A13" s="47"/>
      <c r="B13" s="49"/>
      <c r="C13" s="121" t="s">
        <v>31</v>
      </c>
      <c r="D13" s="123"/>
      <c r="E13" s="123"/>
      <c r="F13" s="123"/>
      <c r="G13" s="123"/>
      <c r="H13" s="123"/>
      <c r="I13" s="123"/>
      <c r="J13" s="123"/>
      <c r="K13" s="123"/>
      <c r="L13" s="123"/>
      <c r="M13" s="123"/>
      <c r="N13" s="123"/>
      <c r="O13" s="123"/>
      <c r="P13" s="123"/>
      <c r="Q13" s="123"/>
      <c r="R13" s="123"/>
      <c r="S13" s="123"/>
      <c r="T13" s="47"/>
      <c r="U13" s="47"/>
    </row>
    <row r="14" spans="1:21" ht="15" customHeight="1" x14ac:dyDescent="0.2">
      <c r="A14" s="47"/>
      <c r="B14" s="49"/>
      <c r="C14" s="121" t="s">
        <v>32</v>
      </c>
      <c r="D14" s="123"/>
      <c r="E14" s="123"/>
      <c r="F14" s="123"/>
      <c r="G14" s="123"/>
      <c r="H14" s="123"/>
      <c r="I14" s="123"/>
      <c r="J14" s="123"/>
      <c r="K14" s="123"/>
      <c r="L14" s="123"/>
      <c r="M14" s="123"/>
      <c r="N14" s="123"/>
      <c r="O14" s="123"/>
      <c r="P14" s="123"/>
      <c r="Q14" s="123"/>
      <c r="R14" s="123"/>
      <c r="S14" s="123"/>
      <c r="T14" s="47"/>
      <c r="U14" s="47"/>
    </row>
    <row r="15" spans="1:21" ht="15" customHeight="1" x14ac:dyDescent="0.2">
      <c r="A15" s="47"/>
      <c r="B15" s="49"/>
      <c r="C15" s="121" t="s">
        <v>33</v>
      </c>
      <c r="D15" s="123"/>
      <c r="E15" s="123"/>
      <c r="F15" s="123"/>
      <c r="G15" s="123"/>
      <c r="H15" s="123"/>
      <c r="I15" s="123"/>
      <c r="J15" s="123"/>
      <c r="K15" s="123"/>
      <c r="L15" s="123"/>
      <c r="M15" s="123"/>
      <c r="N15" s="123"/>
      <c r="O15" s="123"/>
      <c r="P15" s="123"/>
      <c r="Q15" s="123"/>
      <c r="R15" s="123"/>
      <c r="S15" s="123"/>
      <c r="T15" s="47"/>
      <c r="U15" s="47"/>
    </row>
    <row r="16" spans="1:21" ht="15" customHeight="1" x14ac:dyDescent="0.2">
      <c r="A16" s="47"/>
      <c r="B16" s="49"/>
      <c r="C16" s="121" t="s">
        <v>34</v>
      </c>
      <c r="D16" s="123"/>
      <c r="E16" s="123"/>
      <c r="F16" s="123"/>
      <c r="G16" s="123"/>
      <c r="H16" s="123"/>
      <c r="I16" s="123"/>
      <c r="J16" s="123"/>
      <c r="K16" s="123"/>
      <c r="L16" s="123"/>
      <c r="M16" s="123"/>
      <c r="N16" s="123"/>
      <c r="O16" s="123"/>
      <c r="P16" s="123"/>
      <c r="Q16" s="123"/>
      <c r="R16" s="123"/>
      <c r="S16" s="123"/>
      <c r="T16" s="47"/>
      <c r="U16" s="47"/>
    </row>
    <row r="17" spans="1:21" ht="15" customHeight="1" x14ac:dyDescent="0.2">
      <c r="A17" s="47"/>
      <c r="B17" s="49"/>
      <c r="C17" s="121" t="s">
        <v>78</v>
      </c>
      <c r="D17" s="122"/>
      <c r="E17" s="122"/>
      <c r="F17" s="122"/>
      <c r="G17" s="122"/>
      <c r="H17" s="122"/>
      <c r="I17" s="122"/>
      <c r="J17" s="122"/>
      <c r="K17" s="122"/>
      <c r="L17" s="122"/>
      <c r="M17" s="122"/>
      <c r="N17" s="122"/>
      <c r="O17" s="122"/>
      <c r="P17" s="122"/>
      <c r="Q17" s="122"/>
      <c r="R17" s="122"/>
      <c r="S17" s="122"/>
      <c r="T17" s="122"/>
      <c r="U17" s="122"/>
    </row>
    <row r="18" spans="1:21" ht="15" customHeight="1" x14ac:dyDescent="0.2">
      <c r="A18" s="47"/>
      <c r="B18" s="49"/>
      <c r="C18" s="121" t="s">
        <v>36</v>
      </c>
      <c r="D18" s="123"/>
      <c r="E18" s="123"/>
      <c r="F18" s="123"/>
      <c r="G18" s="123"/>
      <c r="H18" s="123"/>
      <c r="I18" s="123"/>
      <c r="J18" s="123"/>
      <c r="K18" s="123"/>
      <c r="L18" s="123"/>
      <c r="M18" s="123"/>
      <c r="N18" s="123"/>
      <c r="O18" s="123"/>
      <c r="P18" s="123"/>
      <c r="Q18" s="123"/>
      <c r="R18" s="123"/>
      <c r="S18" s="123"/>
      <c r="T18" s="47"/>
      <c r="U18" s="47"/>
    </row>
    <row r="19" spans="1:21" ht="15" customHeight="1" x14ac:dyDescent="0.2">
      <c r="A19" s="47"/>
      <c r="B19" s="49"/>
      <c r="C19" s="121" t="s">
        <v>37</v>
      </c>
      <c r="D19" s="123"/>
      <c r="E19" s="123"/>
      <c r="F19" s="123"/>
      <c r="G19" s="123"/>
      <c r="H19" s="123"/>
      <c r="I19" s="123"/>
      <c r="J19" s="123"/>
      <c r="K19" s="123"/>
      <c r="L19" s="123"/>
      <c r="M19" s="123"/>
      <c r="N19" s="123"/>
      <c r="O19" s="123"/>
      <c r="P19" s="123"/>
      <c r="Q19" s="123"/>
      <c r="R19" s="123"/>
      <c r="S19" s="123"/>
      <c r="T19" s="47"/>
      <c r="U19" s="47"/>
    </row>
    <row r="20" spans="1:21" ht="15" customHeight="1" x14ac:dyDescent="0.2">
      <c r="A20" s="47"/>
      <c r="B20" s="49"/>
      <c r="C20" s="121" t="s">
        <v>38</v>
      </c>
      <c r="D20" s="123"/>
      <c r="E20" s="123"/>
      <c r="F20" s="123"/>
      <c r="G20" s="123"/>
      <c r="H20" s="123"/>
      <c r="I20" s="123"/>
      <c r="J20" s="123"/>
      <c r="K20" s="123"/>
      <c r="L20" s="123"/>
      <c r="M20" s="123"/>
      <c r="N20" s="123"/>
      <c r="O20" s="123"/>
      <c r="P20" s="123"/>
      <c r="Q20" s="123"/>
      <c r="R20" s="123"/>
      <c r="S20" s="123"/>
      <c r="T20" s="47"/>
      <c r="U20" s="47"/>
    </row>
    <row r="21" spans="1:21" ht="19.5" customHeight="1" x14ac:dyDescent="0.2">
      <c r="A21" s="37"/>
      <c r="B21" s="38"/>
      <c r="C21" s="38"/>
      <c r="D21" s="38"/>
      <c r="E21" s="38"/>
      <c r="F21" s="38"/>
      <c r="G21" s="38"/>
      <c r="H21" s="38"/>
      <c r="I21" s="38"/>
      <c r="J21" s="38"/>
      <c r="K21" s="38"/>
      <c r="L21" s="38"/>
      <c r="M21" s="38"/>
      <c r="N21" s="38"/>
      <c r="O21" s="38"/>
      <c r="P21" s="38"/>
      <c r="Q21" s="38"/>
      <c r="R21" s="38"/>
      <c r="S21" s="38"/>
    </row>
    <row r="22" spans="1:21" s="44" customFormat="1" ht="15" customHeight="1" x14ac:dyDescent="0.2">
      <c r="I22" s="41"/>
      <c r="J22" s="125" t="s">
        <v>5</v>
      </c>
      <c r="K22" s="126"/>
      <c r="L22" s="126"/>
      <c r="M22" s="126"/>
      <c r="N22" s="126"/>
      <c r="O22" s="127"/>
      <c r="Q22" s="39"/>
      <c r="R22" s="39"/>
    </row>
    <row r="23" spans="1:21" s="44" customFormat="1" ht="15" customHeight="1" x14ac:dyDescent="0.2">
      <c r="I23" s="7"/>
      <c r="J23" s="126" t="s">
        <v>40</v>
      </c>
      <c r="K23" s="126"/>
      <c r="L23" s="126"/>
      <c r="M23" s="126"/>
      <c r="N23" s="4"/>
      <c r="O23" s="15"/>
      <c r="Q23" s="55"/>
      <c r="R23" s="55"/>
    </row>
    <row r="24" spans="1:21" s="44" customFormat="1" ht="15" customHeight="1" x14ac:dyDescent="0.2">
      <c r="A24" s="53"/>
      <c r="B24" s="38"/>
      <c r="C24" s="38"/>
      <c r="D24" s="38"/>
      <c r="E24" s="38"/>
      <c r="F24" s="38"/>
      <c r="G24" s="38"/>
      <c r="H24" s="38"/>
      <c r="I24" s="38"/>
      <c r="J24" s="38"/>
      <c r="K24" s="38"/>
      <c r="L24" s="38"/>
      <c r="M24" s="38"/>
      <c r="N24" s="38"/>
      <c r="O24" s="38"/>
      <c r="P24" s="38"/>
      <c r="Q24" s="38"/>
      <c r="R24" s="38"/>
      <c r="S24" s="38"/>
    </row>
    <row r="25" spans="1:21" ht="18" customHeight="1" x14ac:dyDescent="0.2">
      <c r="A25" s="50"/>
      <c r="B25" s="126" t="s">
        <v>47</v>
      </c>
      <c r="C25" s="126"/>
      <c r="D25" s="126"/>
      <c r="E25" s="126"/>
      <c r="F25" s="126"/>
      <c r="G25" s="126"/>
      <c r="H25" s="126"/>
      <c r="I25" s="126"/>
      <c r="J25" s="126"/>
      <c r="K25" s="126"/>
      <c r="L25" s="126"/>
      <c r="M25" s="44"/>
      <c r="N25" s="44"/>
      <c r="O25" s="44"/>
      <c r="P25" s="44"/>
      <c r="Q25" s="44"/>
      <c r="R25" s="44"/>
      <c r="S25" s="44"/>
      <c r="T25" s="50"/>
      <c r="U25" s="50"/>
    </row>
    <row r="26" spans="1:21" ht="17.25" customHeight="1" x14ac:dyDescent="0.2">
      <c r="A26" s="50"/>
      <c r="B26" s="52"/>
      <c r="C26" s="52"/>
      <c r="D26" s="52"/>
      <c r="E26" s="52"/>
      <c r="F26" s="52"/>
      <c r="G26" s="52"/>
      <c r="H26" s="51"/>
      <c r="I26" s="51"/>
      <c r="J26" s="51"/>
      <c r="K26" s="44"/>
      <c r="L26" s="44"/>
      <c r="M26" s="44"/>
      <c r="N26" s="44"/>
      <c r="O26" s="44"/>
      <c r="P26" s="44"/>
      <c r="Q26" s="44"/>
      <c r="R26" s="44"/>
      <c r="S26" s="44"/>
      <c r="T26" s="50"/>
      <c r="U26" s="50"/>
    </row>
    <row r="27" spans="1:21" ht="14.45" customHeight="1" x14ac:dyDescent="0.2">
      <c r="A27" s="50"/>
      <c r="B27" s="45"/>
      <c r="C27" s="44"/>
      <c r="D27" s="44"/>
      <c r="E27" s="51"/>
      <c r="F27" s="51"/>
      <c r="G27" s="51"/>
      <c r="H27" s="51"/>
      <c r="I27" s="51"/>
      <c r="J27" s="51"/>
      <c r="K27" s="44"/>
      <c r="L27" s="44"/>
      <c r="M27" s="44"/>
      <c r="N27" s="44"/>
      <c r="O27" s="44"/>
      <c r="P27" s="44"/>
      <c r="Q27" s="44"/>
      <c r="R27" s="44"/>
      <c r="S27" s="44"/>
      <c r="T27" s="50"/>
      <c r="U27" s="50"/>
    </row>
    <row r="28" spans="1:21" ht="14.45" customHeight="1" x14ac:dyDescent="0.2">
      <c r="A28" s="124" t="s">
        <v>35</v>
      </c>
      <c r="B28" s="124"/>
      <c r="C28" s="124"/>
      <c r="D28" s="124"/>
      <c r="E28" s="124"/>
      <c r="F28" s="124"/>
      <c r="G28" s="124"/>
      <c r="H28" s="124"/>
      <c r="I28" s="124"/>
      <c r="J28" s="124"/>
      <c r="K28" s="124"/>
      <c r="L28" s="124"/>
      <c r="M28" s="124"/>
      <c r="N28" s="124"/>
      <c r="O28" s="124"/>
      <c r="P28" s="124"/>
      <c r="Q28" s="124"/>
      <c r="R28" s="124"/>
      <c r="S28" s="124"/>
      <c r="T28" s="124"/>
      <c r="U28" s="124"/>
    </row>
    <row r="30" spans="1:21" ht="15" customHeight="1" x14ac:dyDescent="0.2">
      <c r="B30" s="14"/>
      <c r="C30" s="14"/>
      <c r="D30" s="14"/>
      <c r="E30" s="14"/>
      <c r="F30" s="14"/>
      <c r="G30" s="14"/>
      <c r="H30" s="14"/>
      <c r="I30" s="14"/>
    </row>
    <row r="31" spans="1:21" ht="41.25" customHeight="1" x14ac:dyDescent="0.2">
      <c r="A31" s="118" t="s">
        <v>39</v>
      </c>
      <c r="B31" s="118"/>
      <c r="C31" s="118"/>
      <c r="D31" s="118"/>
      <c r="E31" s="118"/>
      <c r="F31" s="118"/>
      <c r="G31" s="118"/>
      <c r="H31" s="118"/>
      <c r="I31" s="118"/>
      <c r="J31" s="118"/>
      <c r="K31" s="118"/>
      <c r="L31" s="118"/>
      <c r="M31" s="118"/>
      <c r="N31" s="118"/>
      <c r="O31" s="118"/>
      <c r="P31" s="118"/>
      <c r="Q31" s="118"/>
      <c r="R31" s="118"/>
      <c r="S31" s="118"/>
    </row>
    <row r="33" spans="1:20" ht="78.75" customHeight="1" x14ac:dyDescent="0.2">
      <c r="A33" s="97" t="s">
        <v>6</v>
      </c>
      <c r="B33" s="97" t="s">
        <v>24</v>
      </c>
      <c r="C33" s="97"/>
      <c r="D33" s="97"/>
      <c r="E33" s="97"/>
      <c r="F33" s="97"/>
      <c r="G33" s="97"/>
      <c r="H33" s="97"/>
      <c r="I33" s="97"/>
      <c r="J33" s="97"/>
      <c r="K33" s="119" t="s">
        <v>25</v>
      </c>
      <c r="L33" s="120"/>
      <c r="M33" s="120"/>
      <c r="N33" s="120"/>
      <c r="O33" s="120"/>
      <c r="P33" s="120"/>
      <c r="Q33" s="120"/>
      <c r="R33" s="120"/>
      <c r="S33" s="60" t="s">
        <v>7</v>
      </c>
    </row>
    <row r="34" spans="1:20" ht="24.75" customHeight="1" x14ac:dyDescent="0.2">
      <c r="A34" s="97"/>
      <c r="B34" s="97"/>
      <c r="C34" s="97"/>
      <c r="D34" s="97"/>
      <c r="E34" s="97"/>
      <c r="F34" s="97"/>
      <c r="G34" s="97"/>
      <c r="H34" s="97"/>
      <c r="I34" s="97"/>
      <c r="J34" s="97"/>
      <c r="K34" s="3" t="s">
        <v>8</v>
      </c>
      <c r="L34" s="3" t="s">
        <v>9</v>
      </c>
      <c r="M34" s="3" t="s">
        <v>10</v>
      </c>
      <c r="N34" s="3" t="s">
        <v>11</v>
      </c>
      <c r="O34" s="3" t="s">
        <v>12</v>
      </c>
      <c r="P34" s="3" t="s">
        <v>13</v>
      </c>
      <c r="Q34" s="11" t="s">
        <v>14</v>
      </c>
      <c r="R34" s="34" t="s">
        <v>15</v>
      </c>
      <c r="S34" s="60"/>
    </row>
    <row r="35" spans="1:20" s="2" customFormat="1" ht="15" customHeight="1" x14ac:dyDescent="0.25">
      <c r="A35" s="5">
        <v>1</v>
      </c>
      <c r="B35" s="134">
        <v>2</v>
      </c>
      <c r="C35" s="135"/>
      <c r="D35" s="135"/>
      <c r="E35" s="135"/>
      <c r="F35" s="135"/>
      <c r="G35" s="135"/>
      <c r="H35" s="135"/>
      <c r="I35" s="135"/>
      <c r="J35" s="136"/>
      <c r="K35" s="5">
        <v>3</v>
      </c>
      <c r="L35" s="5">
        <v>4</v>
      </c>
      <c r="M35" s="5">
        <v>5</v>
      </c>
      <c r="N35" s="5">
        <v>6</v>
      </c>
      <c r="O35" s="5">
        <v>7</v>
      </c>
      <c r="P35" s="5">
        <v>8</v>
      </c>
      <c r="Q35" s="5">
        <v>9</v>
      </c>
      <c r="R35" s="33">
        <v>10</v>
      </c>
      <c r="S35" s="61">
        <v>11</v>
      </c>
    </row>
    <row r="36" spans="1:20" ht="27" customHeight="1" x14ac:dyDescent="0.2">
      <c r="A36" s="61">
        <v>1</v>
      </c>
      <c r="B36" s="137" t="s">
        <v>52</v>
      </c>
      <c r="C36" s="138"/>
      <c r="D36" s="138"/>
      <c r="E36" s="138"/>
      <c r="F36" s="138"/>
      <c r="G36" s="138"/>
      <c r="H36" s="138"/>
      <c r="I36" s="138"/>
      <c r="J36" s="139"/>
      <c r="K36" s="80"/>
      <c r="L36" s="79"/>
      <c r="M36" s="80"/>
      <c r="N36" s="80"/>
      <c r="O36" s="79"/>
      <c r="P36" s="80"/>
      <c r="Q36" s="80"/>
      <c r="R36" s="79"/>
      <c r="S36" s="63"/>
    </row>
    <row r="37" spans="1:20" ht="108.75" customHeight="1" x14ac:dyDescent="0.2">
      <c r="A37" s="9">
        <v>2</v>
      </c>
      <c r="B37" s="128" t="s">
        <v>54</v>
      </c>
      <c r="C37" s="129"/>
      <c r="D37" s="129"/>
      <c r="E37" s="129"/>
      <c r="F37" s="129"/>
      <c r="G37" s="129"/>
      <c r="H37" s="129"/>
      <c r="I37" s="129"/>
      <c r="J37" s="130"/>
      <c r="K37" s="79"/>
      <c r="L37" s="80"/>
      <c r="M37" s="79"/>
      <c r="N37" s="79"/>
      <c r="O37" s="80"/>
      <c r="P37" s="79"/>
      <c r="Q37" s="79"/>
      <c r="R37" s="80"/>
      <c r="S37" s="63"/>
    </row>
    <row r="38" spans="1:20" ht="35.25" customHeight="1" x14ac:dyDescent="0.2">
      <c r="A38" s="9">
        <v>3</v>
      </c>
      <c r="B38" s="128" t="s">
        <v>53</v>
      </c>
      <c r="C38" s="129"/>
      <c r="D38" s="129"/>
      <c r="E38" s="129"/>
      <c r="F38" s="129"/>
      <c r="G38" s="129"/>
      <c r="H38" s="129"/>
      <c r="I38" s="129"/>
      <c r="J38" s="130"/>
      <c r="K38" s="79"/>
      <c r="L38" s="80"/>
      <c r="M38" s="79"/>
      <c r="N38" s="79"/>
      <c r="O38" s="80"/>
      <c r="P38" s="79"/>
      <c r="Q38" s="79"/>
      <c r="R38" s="80"/>
      <c r="S38" s="63"/>
    </row>
    <row r="39" spans="1:20" ht="86.25" customHeight="1" x14ac:dyDescent="0.2">
      <c r="A39" s="9">
        <v>4</v>
      </c>
      <c r="B39" s="128" t="s">
        <v>55</v>
      </c>
      <c r="C39" s="129"/>
      <c r="D39" s="129"/>
      <c r="E39" s="129"/>
      <c r="F39" s="129"/>
      <c r="G39" s="129"/>
      <c r="H39" s="129"/>
      <c r="I39" s="129"/>
      <c r="J39" s="130"/>
      <c r="K39" s="79"/>
      <c r="L39" s="80"/>
      <c r="M39" s="79"/>
      <c r="N39" s="79"/>
      <c r="O39" s="80"/>
      <c r="P39" s="79"/>
      <c r="Q39" s="79"/>
      <c r="R39" s="80"/>
      <c r="S39" s="63"/>
    </row>
    <row r="40" spans="1:20" s="44" customFormat="1" ht="53.25" customHeight="1" x14ac:dyDescent="0.2">
      <c r="A40" s="9">
        <v>5</v>
      </c>
      <c r="B40" s="128" t="s">
        <v>56</v>
      </c>
      <c r="C40" s="129"/>
      <c r="D40" s="129"/>
      <c r="E40" s="129"/>
      <c r="F40" s="129"/>
      <c r="G40" s="129"/>
      <c r="H40" s="129"/>
      <c r="I40" s="129"/>
      <c r="J40" s="130"/>
      <c r="K40" s="79"/>
      <c r="L40" s="80"/>
      <c r="M40" s="79"/>
      <c r="N40" s="79"/>
      <c r="O40" s="80"/>
      <c r="P40" s="79"/>
      <c r="Q40" s="79"/>
      <c r="R40" s="80"/>
      <c r="S40" s="63"/>
    </row>
    <row r="41" spans="1:20" ht="67.5" customHeight="1" x14ac:dyDescent="0.2">
      <c r="A41" s="9">
        <v>6</v>
      </c>
      <c r="B41" s="128" t="s">
        <v>173</v>
      </c>
      <c r="C41" s="129"/>
      <c r="D41" s="129"/>
      <c r="E41" s="129"/>
      <c r="F41" s="129"/>
      <c r="G41" s="129"/>
      <c r="H41" s="129"/>
      <c r="I41" s="129"/>
      <c r="J41" s="130"/>
      <c r="K41" s="68" t="s">
        <v>179</v>
      </c>
      <c r="L41" s="66">
        <f>L36*249.48</f>
        <v>0</v>
      </c>
      <c r="M41" s="68" t="s">
        <v>179</v>
      </c>
      <c r="N41" s="68" t="s">
        <v>179</v>
      </c>
      <c r="O41" s="68" t="s">
        <v>179</v>
      </c>
      <c r="P41" s="68" t="s">
        <v>179</v>
      </c>
      <c r="Q41" s="68" t="s">
        <v>179</v>
      </c>
      <c r="R41" s="68" t="s">
        <v>179</v>
      </c>
      <c r="S41" s="67">
        <f>L41</f>
        <v>0</v>
      </c>
    </row>
    <row r="42" spans="1:20" ht="69" customHeight="1" x14ac:dyDescent="0.2">
      <c r="A42" s="9">
        <v>7</v>
      </c>
      <c r="B42" s="128" t="s">
        <v>88</v>
      </c>
      <c r="C42" s="129"/>
      <c r="D42" s="129"/>
      <c r="E42" s="129"/>
      <c r="F42" s="129"/>
      <c r="G42" s="129"/>
      <c r="H42" s="129"/>
      <c r="I42" s="129"/>
      <c r="J42" s="130"/>
      <c r="K42" s="68" t="s">
        <v>179</v>
      </c>
      <c r="L42" s="68" t="s">
        <v>179</v>
      </c>
      <c r="M42" s="68" t="s">
        <v>179</v>
      </c>
      <c r="N42" s="68" t="s">
        <v>179</v>
      </c>
      <c r="O42" s="66">
        <f>O36*449.06</f>
        <v>0</v>
      </c>
      <c r="P42" s="68" t="s">
        <v>179</v>
      </c>
      <c r="Q42" s="68" t="s">
        <v>179</v>
      </c>
      <c r="R42" s="66">
        <f>R36*623.7</f>
        <v>0</v>
      </c>
      <c r="S42" s="67">
        <f>O42+R42</f>
        <v>0</v>
      </c>
      <c r="T42" s="10"/>
    </row>
    <row r="43" spans="1:20" ht="69" customHeight="1" x14ac:dyDescent="0.2">
      <c r="A43" s="9">
        <v>8</v>
      </c>
      <c r="B43" s="128" t="s">
        <v>109</v>
      </c>
      <c r="C43" s="129"/>
      <c r="D43" s="129"/>
      <c r="E43" s="129"/>
      <c r="F43" s="129"/>
      <c r="G43" s="129"/>
      <c r="H43" s="129"/>
      <c r="I43" s="129"/>
      <c r="J43" s="130"/>
      <c r="K43" s="66">
        <f>K37*249.48</f>
        <v>0</v>
      </c>
      <c r="L43" s="68" t="s">
        <v>179</v>
      </c>
      <c r="M43" s="66">
        <f>M37*249.48</f>
        <v>0</v>
      </c>
      <c r="N43" s="68" t="s">
        <v>179</v>
      </c>
      <c r="O43" s="68" t="s">
        <v>179</v>
      </c>
      <c r="P43" s="68" t="s">
        <v>179</v>
      </c>
      <c r="Q43" s="68" t="s">
        <v>179</v>
      </c>
      <c r="R43" s="68" t="s">
        <v>179</v>
      </c>
      <c r="S43" s="67">
        <f>K43+M43</f>
        <v>0</v>
      </c>
      <c r="T43" s="10"/>
    </row>
    <row r="44" spans="1:20" ht="83.25" customHeight="1" x14ac:dyDescent="0.2">
      <c r="A44" s="9">
        <v>9</v>
      </c>
      <c r="B44" s="128" t="s">
        <v>89</v>
      </c>
      <c r="C44" s="129"/>
      <c r="D44" s="129"/>
      <c r="E44" s="129"/>
      <c r="F44" s="129"/>
      <c r="G44" s="129"/>
      <c r="H44" s="129"/>
      <c r="I44" s="129"/>
      <c r="J44" s="130"/>
      <c r="K44" s="68" t="s">
        <v>179</v>
      </c>
      <c r="L44" s="68" t="s">
        <v>179</v>
      </c>
      <c r="M44" s="68" t="s">
        <v>179</v>
      </c>
      <c r="N44" s="66">
        <f>N37*349.27</f>
        <v>0</v>
      </c>
      <c r="O44" s="68" t="s">
        <v>179</v>
      </c>
      <c r="P44" s="66">
        <f>P37*449.06</f>
        <v>0</v>
      </c>
      <c r="Q44" s="66">
        <f>Q37*623.7</f>
        <v>0</v>
      </c>
      <c r="R44" s="68" t="s">
        <v>179</v>
      </c>
      <c r="S44" s="67">
        <f>N44+P44+Q44</f>
        <v>0</v>
      </c>
    </row>
    <row r="45" spans="1:20" ht="67.5" customHeight="1" x14ac:dyDescent="0.2">
      <c r="A45" s="9">
        <v>10</v>
      </c>
      <c r="B45" s="128" t="s">
        <v>80</v>
      </c>
      <c r="C45" s="129"/>
      <c r="D45" s="129"/>
      <c r="E45" s="129"/>
      <c r="F45" s="129"/>
      <c r="G45" s="129"/>
      <c r="H45" s="129"/>
      <c r="I45" s="129"/>
      <c r="J45" s="130"/>
      <c r="K45" s="66">
        <f>K38*249.48</f>
        <v>0</v>
      </c>
      <c r="L45" s="68" t="s">
        <v>179</v>
      </c>
      <c r="M45" s="66">
        <f>M38*249.48</f>
        <v>0</v>
      </c>
      <c r="N45" s="68" t="s">
        <v>179</v>
      </c>
      <c r="O45" s="68" t="s">
        <v>179</v>
      </c>
      <c r="P45" s="68" t="s">
        <v>179</v>
      </c>
      <c r="Q45" s="68" t="s">
        <v>179</v>
      </c>
      <c r="R45" s="68" t="s">
        <v>179</v>
      </c>
      <c r="S45" s="67">
        <f>K45+M45</f>
        <v>0</v>
      </c>
    </row>
    <row r="46" spans="1:20" ht="80.25" customHeight="1" x14ac:dyDescent="0.2">
      <c r="A46" s="9">
        <v>11</v>
      </c>
      <c r="B46" s="128" t="s">
        <v>90</v>
      </c>
      <c r="C46" s="129"/>
      <c r="D46" s="129"/>
      <c r="E46" s="129"/>
      <c r="F46" s="129"/>
      <c r="G46" s="129"/>
      <c r="H46" s="129"/>
      <c r="I46" s="129"/>
      <c r="J46" s="130"/>
      <c r="K46" s="68" t="s">
        <v>179</v>
      </c>
      <c r="L46" s="68" t="s">
        <v>179</v>
      </c>
      <c r="M46" s="68" t="s">
        <v>179</v>
      </c>
      <c r="N46" s="66">
        <f>N38*349.27</f>
        <v>0</v>
      </c>
      <c r="O46" s="68" t="s">
        <v>179</v>
      </c>
      <c r="P46" s="66">
        <f>P38*449.06</f>
        <v>0</v>
      </c>
      <c r="Q46" s="66">
        <f>Q38*623.7</f>
        <v>0</v>
      </c>
      <c r="R46" s="68" t="s">
        <v>179</v>
      </c>
      <c r="S46" s="67">
        <f>N46+P46+Q46</f>
        <v>0</v>
      </c>
    </row>
    <row r="47" spans="1:20" ht="63.75" customHeight="1" x14ac:dyDescent="0.2">
      <c r="A47" s="9">
        <v>12</v>
      </c>
      <c r="B47" s="128" t="s">
        <v>81</v>
      </c>
      <c r="C47" s="129"/>
      <c r="D47" s="129"/>
      <c r="E47" s="129"/>
      <c r="F47" s="129"/>
      <c r="G47" s="129"/>
      <c r="H47" s="129"/>
      <c r="I47" s="129"/>
      <c r="J47" s="130"/>
      <c r="K47" s="66">
        <f>K39*249.48</f>
        <v>0</v>
      </c>
      <c r="L47" s="68" t="s">
        <v>179</v>
      </c>
      <c r="M47" s="66">
        <f>M39*249.48</f>
        <v>0</v>
      </c>
      <c r="N47" s="68" t="s">
        <v>179</v>
      </c>
      <c r="O47" s="68" t="s">
        <v>179</v>
      </c>
      <c r="P47" s="68" t="s">
        <v>179</v>
      </c>
      <c r="Q47" s="68" t="s">
        <v>179</v>
      </c>
      <c r="R47" s="68" t="s">
        <v>179</v>
      </c>
      <c r="S47" s="67">
        <f>K47+M47</f>
        <v>0</v>
      </c>
    </row>
    <row r="48" spans="1:20" ht="77.25" customHeight="1" x14ac:dyDescent="0.2">
      <c r="A48" s="9">
        <v>13</v>
      </c>
      <c r="B48" s="128" t="s">
        <v>91</v>
      </c>
      <c r="C48" s="129"/>
      <c r="D48" s="129"/>
      <c r="E48" s="129"/>
      <c r="F48" s="129"/>
      <c r="G48" s="129"/>
      <c r="H48" s="129"/>
      <c r="I48" s="129"/>
      <c r="J48" s="130"/>
      <c r="K48" s="68" t="s">
        <v>179</v>
      </c>
      <c r="L48" s="68" t="s">
        <v>179</v>
      </c>
      <c r="M48" s="68" t="s">
        <v>179</v>
      </c>
      <c r="N48" s="66">
        <f>N39*349.27</f>
        <v>0</v>
      </c>
      <c r="O48" s="68" t="s">
        <v>179</v>
      </c>
      <c r="P48" s="66">
        <f>P39*449.06</f>
        <v>0</v>
      </c>
      <c r="Q48" s="66">
        <f>Q39*623.7</f>
        <v>0</v>
      </c>
      <c r="R48" s="68" t="s">
        <v>179</v>
      </c>
      <c r="S48" s="67">
        <f>N48+P48+Q48</f>
        <v>0</v>
      </c>
    </row>
    <row r="49" spans="1:19" s="44" customFormat="1" ht="102" customHeight="1" x14ac:dyDescent="0.2">
      <c r="A49" s="9">
        <v>14</v>
      </c>
      <c r="B49" s="128" t="s">
        <v>92</v>
      </c>
      <c r="C49" s="129"/>
      <c r="D49" s="129"/>
      <c r="E49" s="129"/>
      <c r="F49" s="129"/>
      <c r="G49" s="129"/>
      <c r="H49" s="129"/>
      <c r="I49" s="129"/>
      <c r="J49" s="130"/>
      <c r="K49" s="66">
        <f>K40*249.48</f>
        <v>0</v>
      </c>
      <c r="L49" s="68" t="s">
        <v>179</v>
      </c>
      <c r="M49" s="66">
        <f>M40*249.48</f>
        <v>0</v>
      </c>
      <c r="N49" s="66">
        <f>N40*349.27</f>
        <v>0</v>
      </c>
      <c r="O49" s="68" t="s">
        <v>179</v>
      </c>
      <c r="P49" s="66">
        <f>P40*449.06</f>
        <v>0</v>
      </c>
      <c r="Q49" s="66">
        <f>Q40*623.7</f>
        <v>0</v>
      </c>
      <c r="R49" s="68" t="s">
        <v>179</v>
      </c>
      <c r="S49" s="67">
        <f>K49+M49+N49+P49+Q49</f>
        <v>0</v>
      </c>
    </row>
    <row r="50" spans="1:19" ht="28.5" customHeight="1" x14ac:dyDescent="0.2">
      <c r="A50" s="9">
        <v>15</v>
      </c>
      <c r="B50" s="128" t="s">
        <v>57</v>
      </c>
      <c r="C50" s="129"/>
      <c r="D50" s="129"/>
      <c r="E50" s="129"/>
      <c r="F50" s="129"/>
      <c r="G50" s="129"/>
      <c r="H50" s="129"/>
      <c r="I50" s="129"/>
      <c r="J50" s="130"/>
      <c r="K50" s="67">
        <f>K43+K45+K47+K49</f>
        <v>0</v>
      </c>
      <c r="L50" s="67">
        <f>L41</f>
        <v>0</v>
      </c>
      <c r="M50" s="67">
        <f>M43+M45+M47+M49</f>
        <v>0</v>
      </c>
      <c r="N50" s="67">
        <f>N44+N46+N48+N49</f>
        <v>0</v>
      </c>
      <c r="O50" s="67">
        <f>O42</f>
        <v>0</v>
      </c>
      <c r="P50" s="67">
        <f>P44+P46+P48+P49</f>
        <v>0</v>
      </c>
      <c r="Q50" s="67">
        <f>SUM(Q44+Q46+Q48+Q49)</f>
        <v>0</v>
      </c>
      <c r="R50" s="67">
        <f>R42</f>
        <v>0</v>
      </c>
      <c r="S50" s="67">
        <f>SUM(S41:S49)</f>
        <v>0</v>
      </c>
    </row>
    <row r="51" spans="1:19" ht="14.25" x14ac:dyDescent="0.2">
      <c r="A51" s="8"/>
      <c r="B51" s="6"/>
      <c r="C51" s="6"/>
    </row>
    <row r="52" spans="1:19" ht="30" customHeight="1" thickBot="1" x14ac:dyDescent="0.25">
      <c r="A52" s="140" t="s">
        <v>45</v>
      </c>
      <c r="B52" s="140"/>
      <c r="C52" s="140"/>
      <c r="D52" s="140"/>
      <c r="E52" s="140"/>
      <c r="F52" s="140"/>
      <c r="G52" s="140"/>
      <c r="H52" s="140"/>
      <c r="I52" s="140"/>
      <c r="J52" s="140"/>
      <c r="K52" s="140"/>
      <c r="L52" s="140"/>
      <c r="M52" s="140"/>
      <c r="N52" s="140"/>
      <c r="O52" s="140"/>
      <c r="P52" s="140"/>
      <c r="Q52" s="140"/>
      <c r="R52" s="140"/>
      <c r="S52" s="140"/>
    </row>
    <row r="53" spans="1:19" ht="18.75" customHeight="1" thickBot="1" x14ac:dyDescent="0.25">
      <c r="A53" s="40" t="s">
        <v>44</v>
      </c>
      <c r="B53" s="17"/>
      <c r="C53" s="17"/>
      <c r="D53" s="17"/>
      <c r="E53" s="17"/>
      <c r="G53" s="17"/>
      <c r="H53" s="17"/>
      <c r="I53" s="20">
        <f>S50</f>
        <v>0</v>
      </c>
      <c r="J53" s="17"/>
      <c r="K53" s="16"/>
    </row>
    <row r="54" spans="1:19" s="44" customFormat="1" ht="18.75" customHeight="1" x14ac:dyDescent="0.2">
      <c r="A54" s="40"/>
      <c r="B54" s="17"/>
      <c r="C54" s="17"/>
      <c r="D54" s="17"/>
      <c r="E54" s="17"/>
      <c r="F54" s="22"/>
      <c r="G54" s="17"/>
      <c r="H54" s="17"/>
      <c r="I54" s="17"/>
      <c r="J54" s="17"/>
      <c r="K54" s="16"/>
    </row>
    <row r="55" spans="1:19" s="44" customFormat="1" ht="18.75" customHeight="1" x14ac:dyDescent="0.2">
      <c r="A55" s="40"/>
      <c r="B55" s="17"/>
      <c r="C55" s="17"/>
      <c r="D55" s="17"/>
      <c r="E55" s="17"/>
      <c r="F55" s="22"/>
      <c r="G55" s="17"/>
      <c r="H55" s="17"/>
      <c r="I55" s="17"/>
      <c r="J55" s="17"/>
      <c r="K55" s="16"/>
    </row>
    <row r="56" spans="1:19" ht="34.5" customHeight="1" x14ac:dyDescent="0.25">
      <c r="A56" s="96" t="s">
        <v>41</v>
      </c>
      <c r="B56" s="131"/>
      <c r="C56" s="131"/>
      <c r="D56" s="131"/>
      <c r="E56" s="131"/>
      <c r="F56" s="131"/>
      <c r="G56" s="131"/>
      <c r="H56" s="131"/>
      <c r="I56" s="131"/>
      <c r="J56" s="131"/>
      <c r="K56" s="131"/>
      <c r="L56" s="131"/>
      <c r="M56" s="131"/>
      <c r="N56" s="131"/>
      <c r="O56" s="131"/>
      <c r="P56" s="131"/>
      <c r="Q56" s="131"/>
      <c r="R56" s="131"/>
      <c r="S56" s="131"/>
    </row>
    <row r="57" spans="1:19" ht="18" x14ac:dyDescent="0.25">
      <c r="A57" s="21"/>
      <c r="B57" s="21"/>
      <c r="C57" s="21"/>
      <c r="D57" s="21"/>
      <c r="E57" s="21"/>
      <c r="F57" s="21"/>
      <c r="G57" s="21"/>
      <c r="H57" s="21"/>
      <c r="I57" s="21"/>
      <c r="J57" s="21"/>
      <c r="K57" s="21"/>
      <c r="L57" s="21"/>
      <c r="M57" s="21"/>
      <c r="N57" s="21"/>
      <c r="O57" s="21"/>
      <c r="P57" s="21"/>
      <c r="Q57" s="21"/>
      <c r="R57" s="21"/>
      <c r="S57" s="21"/>
    </row>
    <row r="58" spans="1:19" ht="67.5" customHeight="1" x14ac:dyDescent="0.2">
      <c r="A58" s="97" t="s">
        <v>6</v>
      </c>
      <c r="B58" s="97" t="s">
        <v>24</v>
      </c>
      <c r="C58" s="97"/>
      <c r="D58" s="97"/>
      <c r="E58" s="97"/>
      <c r="F58" s="97"/>
      <c r="G58" s="97"/>
      <c r="H58" s="97"/>
      <c r="I58" s="97"/>
      <c r="J58" s="97"/>
      <c r="K58" s="119" t="s">
        <v>25</v>
      </c>
      <c r="L58" s="120"/>
      <c r="M58" s="120"/>
      <c r="N58" s="120"/>
      <c r="O58" s="120"/>
      <c r="P58" s="120"/>
      <c r="Q58" s="120"/>
      <c r="R58" s="141"/>
      <c r="S58" s="60" t="s">
        <v>7</v>
      </c>
    </row>
    <row r="59" spans="1:19" x14ac:dyDescent="0.2">
      <c r="A59" s="97"/>
      <c r="B59" s="97"/>
      <c r="C59" s="97"/>
      <c r="D59" s="97"/>
      <c r="E59" s="97"/>
      <c r="F59" s="97"/>
      <c r="G59" s="97"/>
      <c r="H59" s="97"/>
      <c r="I59" s="97"/>
      <c r="J59" s="97"/>
      <c r="K59" s="13" t="s">
        <v>8</v>
      </c>
      <c r="L59" s="13" t="s">
        <v>9</v>
      </c>
      <c r="M59" s="13" t="s">
        <v>10</v>
      </c>
      <c r="N59" s="13" t="s">
        <v>11</v>
      </c>
      <c r="O59" s="13" t="s">
        <v>12</v>
      </c>
      <c r="P59" s="13" t="s">
        <v>13</v>
      </c>
      <c r="Q59" s="13" t="s">
        <v>14</v>
      </c>
      <c r="R59" s="34" t="s">
        <v>15</v>
      </c>
      <c r="S59" s="60"/>
    </row>
    <row r="60" spans="1:19" s="2" customFormat="1" ht="15" customHeight="1" x14ac:dyDescent="0.25">
      <c r="A60" s="5">
        <v>1</v>
      </c>
      <c r="B60" s="134">
        <v>2</v>
      </c>
      <c r="C60" s="135"/>
      <c r="D60" s="135"/>
      <c r="E60" s="135"/>
      <c r="F60" s="135"/>
      <c r="G60" s="135"/>
      <c r="H60" s="135"/>
      <c r="I60" s="135"/>
      <c r="J60" s="136"/>
      <c r="K60" s="5">
        <v>3</v>
      </c>
      <c r="L60" s="5">
        <v>4</v>
      </c>
      <c r="M60" s="5">
        <v>5</v>
      </c>
      <c r="N60" s="5">
        <v>6</v>
      </c>
      <c r="O60" s="5">
        <v>7</v>
      </c>
      <c r="P60" s="5">
        <v>8</v>
      </c>
      <c r="Q60" s="5">
        <v>9</v>
      </c>
      <c r="R60" s="33">
        <v>10</v>
      </c>
      <c r="S60" s="61">
        <v>11</v>
      </c>
    </row>
    <row r="61" spans="1:19" ht="26.45" customHeight="1" x14ac:dyDescent="0.2">
      <c r="A61" s="61">
        <v>1</v>
      </c>
      <c r="B61" s="137" t="s">
        <v>58</v>
      </c>
      <c r="C61" s="138"/>
      <c r="D61" s="138"/>
      <c r="E61" s="138"/>
      <c r="F61" s="138"/>
      <c r="G61" s="138"/>
      <c r="H61" s="138"/>
      <c r="I61" s="138"/>
      <c r="J61" s="139"/>
      <c r="K61" s="81"/>
      <c r="L61" s="81"/>
      <c r="M61" s="81"/>
      <c r="N61" s="81"/>
      <c r="O61" s="81"/>
      <c r="P61" s="81"/>
      <c r="Q61" s="81"/>
      <c r="R61" s="82"/>
      <c r="S61" s="63"/>
    </row>
    <row r="62" spans="1:19" ht="65.25" customHeight="1" x14ac:dyDescent="0.2">
      <c r="A62" s="9">
        <v>2</v>
      </c>
      <c r="B62" s="128" t="s">
        <v>82</v>
      </c>
      <c r="C62" s="129"/>
      <c r="D62" s="129"/>
      <c r="E62" s="129"/>
      <c r="F62" s="129"/>
      <c r="G62" s="129"/>
      <c r="H62" s="129"/>
      <c r="I62" s="129"/>
      <c r="J62" s="130"/>
      <c r="K62" s="62">
        <f>K61*123.75</f>
        <v>0</v>
      </c>
      <c r="L62" s="62">
        <f>L61*123.75</f>
        <v>0</v>
      </c>
      <c r="M62" s="62">
        <f>M61*123.75</f>
        <v>0</v>
      </c>
      <c r="N62" s="62">
        <f>N61*61.88</f>
        <v>0</v>
      </c>
      <c r="O62" s="62">
        <f>O61*61.88</f>
        <v>0</v>
      </c>
      <c r="P62" s="62">
        <f>P61*61.88</f>
        <v>0</v>
      </c>
      <c r="Q62" s="62">
        <f>Q61*61.88</f>
        <v>0</v>
      </c>
      <c r="R62" s="83">
        <f>R61*61.88</f>
        <v>0</v>
      </c>
      <c r="S62" s="62">
        <f>K62+L62+M62+N62+O62+P62+Q62+R62</f>
        <v>0</v>
      </c>
    </row>
    <row r="63" spans="1:19" ht="21.75" customHeight="1" x14ac:dyDescent="0.2">
      <c r="A63" s="8"/>
      <c r="B63" s="6"/>
      <c r="C63" s="6"/>
    </row>
    <row r="64" spans="1:19" ht="42" customHeight="1" thickBot="1" x14ac:dyDescent="0.25">
      <c r="A64" s="142" t="s">
        <v>42</v>
      </c>
      <c r="B64" s="142"/>
      <c r="C64" s="142"/>
      <c r="D64" s="142"/>
      <c r="E64" s="142"/>
      <c r="F64" s="142"/>
      <c r="G64" s="142"/>
      <c r="H64" s="142"/>
      <c r="I64" s="142"/>
      <c r="J64" s="142"/>
      <c r="K64" s="142"/>
      <c r="L64" s="142"/>
      <c r="M64" s="142"/>
      <c r="N64" s="142"/>
      <c r="O64" s="142"/>
      <c r="P64" s="142"/>
      <c r="Q64" s="142"/>
      <c r="R64" s="142"/>
      <c r="S64" s="142"/>
    </row>
    <row r="65" spans="1:19" s="44" customFormat="1" ht="13.5" thickBot="1" x14ac:dyDescent="0.25">
      <c r="A65" s="40" t="s">
        <v>43</v>
      </c>
      <c r="B65" s="40"/>
      <c r="C65" s="40"/>
      <c r="D65" s="40"/>
      <c r="F65" s="40"/>
      <c r="G65" s="20">
        <f>S62</f>
        <v>0</v>
      </c>
      <c r="H65" s="40"/>
      <c r="I65" s="40"/>
      <c r="J65" s="40"/>
      <c r="K65" s="40"/>
      <c r="L65" s="22"/>
      <c r="M65" s="18"/>
    </row>
    <row r="66" spans="1:19" s="44" customFormat="1" x14ac:dyDescent="0.2">
      <c r="A66" s="40"/>
      <c r="B66" s="40"/>
      <c r="C66" s="40"/>
      <c r="D66" s="40"/>
      <c r="E66" s="40"/>
      <c r="F66" s="40"/>
      <c r="G66" s="40"/>
      <c r="H66" s="40"/>
      <c r="I66" s="40"/>
      <c r="J66" s="40"/>
      <c r="K66" s="40"/>
      <c r="L66" s="22"/>
      <c r="M66" s="18"/>
    </row>
    <row r="67" spans="1:19" ht="26.25" customHeight="1" x14ac:dyDescent="0.2">
      <c r="A67" s="19"/>
      <c r="B67" s="19"/>
      <c r="C67" s="19"/>
      <c r="D67" s="19"/>
      <c r="E67" s="19"/>
      <c r="F67" s="19"/>
      <c r="G67" s="19"/>
      <c r="H67" s="19"/>
      <c r="I67" s="19"/>
      <c r="J67" s="19"/>
      <c r="K67" s="19"/>
      <c r="M67" s="18"/>
    </row>
    <row r="68" spans="1:19" ht="68.25" customHeight="1" x14ac:dyDescent="0.25">
      <c r="A68" s="96" t="s">
        <v>79</v>
      </c>
      <c r="B68" s="96"/>
      <c r="C68" s="96"/>
      <c r="D68" s="96"/>
      <c r="E68" s="96"/>
      <c r="F68" s="96"/>
      <c r="G68" s="96"/>
      <c r="H68" s="96"/>
      <c r="I68" s="96"/>
      <c r="J68" s="96"/>
      <c r="K68" s="96"/>
      <c r="L68" s="96"/>
      <c r="M68" s="96"/>
      <c r="N68" s="96"/>
      <c r="O68" s="96"/>
      <c r="P68" s="96"/>
      <c r="Q68" s="96"/>
      <c r="R68" s="96"/>
      <c r="S68" s="96"/>
    </row>
    <row r="69" spans="1:19" x14ac:dyDescent="0.2">
      <c r="A69" s="19"/>
      <c r="B69" s="19"/>
      <c r="C69" s="19"/>
      <c r="D69" s="19"/>
      <c r="E69" s="19"/>
      <c r="F69" s="19"/>
      <c r="G69" s="19"/>
      <c r="H69" s="19"/>
      <c r="I69" s="19"/>
      <c r="J69" s="19"/>
      <c r="K69" s="19"/>
      <c r="L69" s="22"/>
      <c r="M69" s="18"/>
    </row>
    <row r="70" spans="1:19" ht="66.75" customHeight="1" x14ac:dyDescent="0.2">
      <c r="A70" s="97" t="s">
        <v>6</v>
      </c>
      <c r="B70" s="97" t="s">
        <v>24</v>
      </c>
      <c r="C70" s="97"/>
      <c r="D70" s="97"/>
      <c r="E70" s="97"/>
      <c r="F70" s="97"/>
      <c r="G70" s="97"/>
      <c r="H70" s="97"/>
      <c r="I70" s="97"/>
      <c r="J70" s="97"/>
      <c r="K70" s="119" t="s">
        <v>25</v>
      </c>
      <c r="L70" s="120"/>
      <c r="M70" s="120"/>
      <c r="N70" s="120"/>
      <c r="O70" s="120"/>
      <c r="P70" s="120"/>
      <c r="Q70" s="120"/>
      <c r="R70" s="141"/>
      <c r="S70" s="98" t="s">
        <v>7</v>
      </c>
    </row>
    <row r="71" spans="1:19" ht="30" customHeight="1" x14ac:dyDescent="0.2">
      <c r="A71" s="97"/>
      <c r="B71" s="97"/>
      <c r="C71" s="97"/>
      <c r="D71" s="97"/>
      <c r="E71" s="97"/>
      <c r="F71" s="97"/>
      <c r="G71" s="97"/>
      <c r="H71" s="97"/>
      <c r="I71" s="97"/>
      <c r="J71" s="97"/>
      <c r="K71" s="13" t="s">
        <v>8</v>
      </c>
      <c r="L71" s="13" t="s">
        <v>9</v>
      </c>
      <c r="M71" s="13" t="s">
        <v>10</v>
      </c>
      <c r="N71" s="13" t="s">
        <v>11</v>
      </c>
      <c r="O71" s="13" t="s">
        <v>12</v>
      </c>
      <c r="P71" s="13" t="s">
        <v>13</v>
      </c>
      <c r="Q71" s="13" t="s">
        <v>14</v>
      </c>
      <c r="R71" s="13" t="s">
        <v>15</v>
      </c>
      <c r="S71" s="99"/>
    </row>
    <row r="72" spans="1:19" s="2" customFormat="1" x14ac:dyDescent="0.25">
      <c r="A72" s="5">
        <v>1</v>
      </c>
      <c r="B72" s="134">
        <v>2</v>
      </c>
      <c r="C72" s="135"/>
      <c r="D72" s="135"/>
      <c r="E72" s="135"/>
      <c r="F72" s="135"/>
      <c r="G72" s="135"/>
      <c r="H72" s="135"/>
      <c r="I72" s="135"/>
      <c r="J72" s="136"/>
      <c r="K72" s="5">
        <v>3</v>
      </c>
      <c r="L72" s="5">
        <v>4</v>
      </c>
      <c r="M72" s="5">
        <v>5</v>
      </c>
      <c r="N72" s="5">
        <v>6</v>
      </c>
      <c r="O72" s="5">
        <v>7</v>
      </c>
      <c r="P72" s="5">
        <v>8</v>
      </c>
      <c r="Q72" s="5">
        <v>9</v>
      </c>
      <c r="R72" s="5">
        <v>10</v>
      </c>
      <c r="S72" s="5">
        <v>11</v>
      </c>
    </row>
    <row r="73" spans="1:19" ht="91.5" customHeight="1" x14ac:dyDescent="0.2">
      <c r="A73" s="9">
        <v>1</v>
      </c>
      <c r="B73" s="128" t="s">
        <v>185</v>
      </c>
      <c r="C73" s="129"/>
      <c r="D73" s="129"/>
      <c r="E73" s="129"/>
      <c r="F73" s="129"/>
      <c r="G73" s="129"/>
      <c r="H73" s="129"/>
      <c r="I73" s="129"/>
      <c r="J73" s="130"/>
      <c r="K73" s="79"/>
      <c r="L73" s="79"/>
      <c r="M73" s="79"/>
      <c r="N73" s="79"/>
      <c r="O73" s="79"/>
      <c r="P73" s="79"/>
      <c r="Q73" s="79"/>
      <c r="R73" s="79"/>
      <c r="S73" s="63"/>
    </row>
    <row r="74" spans="1:19" ht="89.25" customHeight="1" x14ac:dyDescent="0.2">
      <c r="A74" s="9">
        <v>2</v>
      </c>
      <c r="B74" s="128" t="s">
        <v>186</v>
      </c>
      <c r="C74" s="129"/>
      <c r="D74" s="129"/>
      <c r="E74" s="129"/>
      <c r="F74" s="129"/>
      <c r="G74" s="129"/>
      <c r="H74" s="129"/>
      <c r="I74" s="129"/>
      <c r="J74" s="130"/>
      <c r="K74" s="79"/>
      <c r="L74" s="79"/>
      <c r="M74" s="79"/>
      <c r="N74" s="79"/>
      <c r="O74" s="79"/>
      <c r="P74" s="79"/>
      <c r="Q74" s="79"/>
      <c r="R74" s="79"/>
      <c r="S74" s="63"/>
    </row>
    <row r="75" spans="1:19" ht="42.75" customHeight="1" x14ac:dyDescent="0.2">
      <c r="A75" s="9">
        <v>3</v>
      </c>
      <c r="B75" s="128" t="s">
        <v>59</v>
      </c>
      <c r="C75" s="129"/>
      <c r="D75" s="129"/>
      <c r="E75" s="129"/>
      <c r="F75" s="129"/>
      <c r="G75" s="129"/>
      <c r="H75" s="129"/>
      <c r="I75" s="129"/>
      <c r="J75" s="130"/>
      <c r="K75" s="79"/>
      <c r="L75" s="79"/>
      <c r="M75" s="79"/>
      <c r="N75" s="79"/>
      <c r="O75" s="79"/>
      <c r="P75" s="79"/>
      <c r="Q75" s="79"/>
      <c r="R75" s="79"/>
      <c r="S75" s="63"/>
    </row>
    <row r="76" spans="1:19" s="44" customFormat="1" ht="54" customHeight="1" x14ac:dyDescent="0.2">
      <c r="A76" s="9">
        <v>4</v>
      </c>
      <c r="B76" s="128" t="s">
        <v>60</v>
      </c>
      <c r="C76" s="129"/>
      <c r="D76" s="129"/>
      <c r="E76" s="129"/>
      <c r="F76" s="129"/>
      <c r="G76" s="129"/>
      <c r="H76" s="129"/>
      <c r="I76" s="129"/>
      <c r="J76" s="130"/>
      <c r="K76" s="80"/>
      <c r="L76" s="80"/>
      <c r="M76" s="80"/>
      <c r="N76" s="80"/>
      <c r="O76" s="79"/>
      <c r="P76" s="79"/>
      <c r="Q76" s="80"/>
      <c r="R76" s="79"/>
      <c r="S76" s="63"/>
    </row>
    <row r="77" spans="1:19" s="44" customFormat="1" ht="54" customHeight="1" x14ac:dyDescent="0.2">
      <c r="A77" s="9">
        <v>5</v>
      </c>
      <c r="B77" s="128" t="s">
        <v>187</v>
      </c>
      <c r="C77" s="129"/>
      <c r="D77" s="129"/>
      <c r="E77" s="129"/>
      <c r="F77" s="129"/>
      <c r="G77" s="129"/>
      <c r="H77" s="129"/>
      <c r="I77" s="129"/>
      <c r="J77" s="130"/>
      <c r="K77" s="79"/>
      <c r="L77" s="79"/>
      <c r="M77" s="79"/>
      <c r="N77" s="79"/>
      <c r="O77" s="79"/>
      <c r="P77" s="79"/>
      <c r="Q77" s="79"/>
      <c r="R77" s="79"/>
      <c r="S77" s="63"/>
    </row>
    <row r="78" spans="1:19" ht="52.5" customHeight="1" x14ac:dyDescent="0.2">
      <c r="A78" s="9">
        <v>6</v>
      </c>
      <c r="B78" s="128" t="s">
        <v>188</v>
      </c>
      <c r="C78" s="129"/>
      <c r="D78" s="129"/>
      <c r="E78" s="129"/>
      <c r="F78" s="129"/>
      <c r="G78" s="129"/>
      <c r="H78" s="129"/>
      <c r="I78" s="129"/>
      <c r="J78" s="130"/>
      <c r="K78" s="79"/>
      <c r="L78" s="79"/>
      <c r="M78" s="79"/>
      <c r="N78" s="79"/>
      <c r="O78" s="79"/>
      <c r="P78" s="79"/>
      <c r="Q78" s="79"/>
      <c r="R78" s="79"/>
      <c r="S78" s="68"/>
    </row>
    <row r="79" spans="1:19" ht="45.75" customHeight="1" x14ac:dyDescent="0.2">
      <c r="A79" s="9">
        <v>7</v>
      </c>
      <c r="B79" s="128" t="s">
        <v>61</v>
      </c>
      <c r="C79" s="129"/>
      <c r="D79" s="129"/>
      <c r="E79" s="129"/>
      <c r="F79" s="129"/>
      <c r="G79" s="129"/>
      <c r="H79" s="129"/>
      <c r="I79" s="129"/>
      <c r="J79" s="130"/>
      <c r="K79" s="79"/>
      <c r="L79" s="79"/>
      <c r="M79" s="79"/>
      <c r="N79" s="79"/>
      <c r="O79" s="79"/>
      <c r="P79" s="79"/>
      <c r="Q79" s="79"/>
      <c r="R79" s="79"/>
      <c r="S79" s="68"/>
    </row>
    <row r="80" spans="1:19" ht="65.25" customHeight="1" x14ac:dyDescent="0.2">
      <c r="A80" s="9">
        <v>8</v>
      </c>
      <c r="B80" s="128" t="s">
        <v>93</v>
      </c>
      <c r="C80" s="129"/>
      <c r="D80" s="129"/>
      <c r="E80" s="129"/>
      <c r="F80" s="129"/>
      <c r="G80" s="129"/>
      <c r="H80" s="129"/>
      <c r="I80" s="129"/>
      <c r="J80" s="130"/>
      <c r="K80" s="66">
        <f>K73*207.9</f>
        <v>0</v>
      </c>
      <c r="L80" s="66">
        <f>L73*207.9</f>
        <v>0</v>
      </c>
      <c r="M80" s="66">
        <f>M73*207.9</f>
        <v>0</v>
      </c>
      <c r="N80" s="68"/>
      <c r="O80" s="68"/>
      <c r="P80" s="68"/>
      <c r="Q80" s="68"/>
      <c r="R80" s="68"/>
      <c r="S80" s="67">
        <f>SUM(K80:M80)</f>
        <v>0</v>
      </c>
    </row>
    <row r="81" spans="1:19" ht="67.5" customHeight="1" x14ac:dyDescent="0.2">
      <c r="A81" s="9">
        <v>9</v>
      </c>
      <c r="B81" s="128" t="s">
        <v>83</v>
      </c>
      <c r="C81" s="129"/>
      <c r="D81" s="129"/>
      <c r="E81" s="129"/>
      <c r="F81" s="129"/>
      <c r="G81" s="129"/>
      <c r="H81" s="129"/>
      <c r="I81" s="129"/>
      <c r="J81" s="130"/>
      <c r="K81" s="66">
        <f>K74*249.48</f>
        <v>0</v>
      </c>
      <c r="L81" s="66">
        <f>L74*249.48</f>
        <v>0</v>
      </c>
      <c r="M81" s="66">
        <f>M74*249.48</f>
        <v>0</v>
      </c>
      <c r="N81" s="68"/>
      <c r="O81" s="68"/>
      <c r="P81" s="68"/>
      <c r="Q81" s="68"/>
      <c r="R81" s="68"/>
      <c r="S81" s="67">
        <f>SUM(K81:M81)</f>
        <v>0</v>
      </c>
    </row>
    <row r="82" spans="1:19" ht="81" customHeight="1" x14ac:dyDescent="0.2">
      <c r="A82" s="9">
        <v>10</v>
      </c>
      <c r="B82" s="128" t="s">
        <v>84</v>
      </c>
      <c r="C82" s="129"/>
      <c r="D82" s="129"/>
      <c r="E82" s="129"/>
      <c r="F82" s="129"/>
      <c r="G82" s="129"/>
      <c r="H82" s="129"/>
      <c r="I82" s="129"/>
      <c r="J82" s="130"/>
      <c r="K82" s="68"/>
      <c r="L82" s="68"/>
      <c r="M82" s="68"/>
      <c r="N82" s="66">
        <f>N73*291.06</f>
        <v>0</v>
      </c>
      <c r="O82" s="66">
        <f>O73*374.22</f>
        <v>0</v>
      </c>
      <c r="P82" s="66">
        <f>P73*374.22</f>
        <v>0</v>
      </c>
      <c r="Q82" s="66">
        <f>Q73*519.75</f>
        <v>0</v>
      </c>
      <c r="R82" s="66">
        <f>R73*519.75</f>
        <v>0</v>
      </c>
      <c r="S82" s="67">
        <f>SUM(N82:R82)</f>
        <v>0</v>
      </c>
    </row>
    <row r="83" spans="1:19" s="44" customFormat="1" ht="79.5" customHeight="1" x14ac:dyDescent="0.2">
      <c r="A83" s="9">
        <v>11</v>
      </c>
      <c r="B83" s="128" t="s">
        <v>94</v>
      </c>
      <c r="C83" s="129"/>
      <c r="D83" s="129"/>
      <c r="E83" s="129"/>
      <c r="F83" s="129"/>
      <c r="G83" s="129"/>
      <c r="H83" s="129"/>
      <c r="I83" s="129"/>
      <c r="J83" s="130"/>
      <c r="K83" s="68"/>
      <c r="L83" s="68"/>
      <c r="M83" s="68"/>
      <c r="N83" s="66">
        <f>N74*349.27</f>
        <v>0</v>
      </c>
      <c r="O83" s="66">
        <f>O74*449.06</f>
        <v>0</v>
      </c>
      <c r="P83" s="66">
        <f>P74*449.06</f>
        <v>0</v>
      </c>
      <c r="Q83" s="66">
        <f>Q74*623.7</f>
        <v>0</v>
      </c>
      <c r="R83" s="66">
        <f>R74*623.7</f>
        <v>0</v>
      </c>
      <c r="S83" s="67">
        <f>SUM(N83:R83)</f>
        <v>0</v>
      </c>
    </row>
    <row r="84" spans="1:19" s="44" customFormat="1" ht="66" customHeight="1" x14ac:dyDescent="0.2">
      <c r="A84" s="9">
        <v>12</v>
      </c>
      <c r="B84" s="128" t="s">
        <v>85</v>
      </c>
      <c r="C84" s="129"/>
      <c r="D84" s="129"/>
      <c r="E84" s="129"/>
      <c r="F84" s="129"/>
      <c r="G84" s="129"/>
      <c r="H84" s="129"/>
      <c r="I84" s="129"/>
      <c r="J84" s="130"/>
      <c r="K84" s="66">
        <f>K75*123.75</f>
        <v>0</v>
      </c>
      <c r="L84" s="66">
        <f>L75*123.75</f>
        <v>0</v>
      </c>
      <c r="M84" s="66">
        <f>M75*123.75</f>
        <v>0</v>
      </c>
      <c r="N84" s="66">
        <f>N75*61.88</f>
        <v>0</v>
      </c>
      <c r="O84" s="66">
        <f>O75*61.88</f>
        <v>0</v>
      </c>
      <c r="P84" s="66">
        <f>P75*61.88</f>
        <v>0</v>
      </c>
      <c r="Q84" s="66">
        <f>Q75*61.88</f>
        <v>0</v>
      </c>
      <c r="R84" s="66">
        <f>R75*61.88</f>
        <v>0</v>
      </c>
      <c r="S84" s="67">
        <f>SUM(K84:R84)</f>
        <v>0</v>
      </c>
    </row>
    <row r="85" spans="1:19" s="44" customFormat="1" ht="75.75" customHeight="1" x14ac:dyDescent="0.2">
      <c r="A85" s="9">
        <v>13</v>
      </c>
      <c r="B85" s="128" t="s">
        <v>86</v>
      </c>
      <c r="C85" s="129"/>
      <c r="D85" s="129"/>
      <c r="E85" s="129"/>
      <c r="F85" s="129"/>
      <c r="G85" s="129"/>
      <c r="H85" s="129"/>
      <c r="I85" s="129"/>
      <c r="J85" s="130"/>
      <c r="K85" s="68"/>
      <c r="L85" s="68"/>
      <c r="M85" s="68"/>
      <c r="N85" s="68"/>
      <c r="O85" s="66">
        <f>O76*51.98</f>
        <v>0</v>
      </c>
      <c r="P85" s="66">
        <f>P76*51.98</f>
        <v>0</v>
      </c>
      <c r="Q85" s="68"/>
      <c r="R85" s="66">
        <f>R76*51.98</f>
        <v>0</v>
      </c>
      <c r="S85" s="67">
        <f>O85+P85+R85</f>
        <v>0</v>
      </c>
    </row>
    <row r="86" spans="1:19" s="44" customFormat="1" ht="111.75" customHeight="1" x14ac:dyDescent="0.2">
      <c r="A86" s="9">
        <v>14</v>
      </c>
      <c r="B86" s="128" t="s">
        <v>95</v>
      </c>
      <c r="C86" s="129"/>
      <c r="D86" s="129"/>
      <c r="E86" s="129"/>
      <c r="F86" s="129"/>
      <c r="G86" s="129"/>
      <c r="H86" s="129"/>
      <c r="I86" s="129"/>
      <c r="J86" s="130"/>
      <c r="K86" s="66">
        <f>K77*207.9</f>
        <v>0</v>
      </c>
      <c r="L86" s="66">
        <f>L77*207.9</f>
        <v>0</v>
      </c>
      <c r="M86" s="66">
        <f>M77*207.9</f>
        <v>0</v>
      </c>
      <c r="N86" s="66">
        <f>N77*291.06</f>
        <v>0</v>
      </c>
      <c r="O86" s="66">
        <f>O77*374.22</f>
        <v>0</v>
      </c>
      <c r="P86" s="66">
        <f>P77*374.22</f>
        <v>0</v>
      </c>
      <c r="Q86" s="66">
        <f>Q77*519.75</f>
        <v>0</v>
      </c>
      <c r="R86" s="66">
        <f>R77*519.75</f>
        <v>0</v>
      </c>
      <c r="S86" s="67">
        <f>SUM(K86:R86)</f>
        <v>0</v>
      </c>
    </row>
    <row r="87" spans="1:19" s="44" customFormat="1" ht="112.5" customHeight="1" x14ac:dyDescent="0.2">
      <c r="A87" s="9">
        <v>15</v>
      </c>
      <c r="B87" s="128" t="s">
        <v>96</v>
      </c>
      <c r="C87" s="129"/>
      <c r="D87" s="129"/>
      <c r="E87" s="129"/>
      <c r="F87" s="129"/>
      <c r="G87" s="129"/>
      <c r="H87" s="129"/>
      <c r="I87" s="129"/>
      <c r="J87" s="130"/>
      <c r="K87" s="66">
        <f>K78*249.48</f>
        <v>0</v>
      </c>
      <c r="L87" s="66">
        <f>L78*249.48</f>
        <v>0</v>
      </c>
      <c r="M87" s="66">
        <f>M78*249.48</f>
        <v>0</v>
      </c>
      <c r="N87" s="66">
        <f>N78*349.27</f>
        <v>0</v>
      </c>
      <c r="O87" s="66">
        <f>O78*449.06</f>
        <v>0</v>
      </c>
      <c r="P87" s="66">
        <f>P78*449.06</f>
        <v>0</v>
      </c>
      <c r="Q87" s="66">
        <f>Q78*623.7</f>
        <v>0</v>
      </c>
      <c r="R87" s="66">
        <f>R78*623.7</f>
        <v>0</v>
      </c>
      <c r="S87" s="67">
        <f>SUM(K87:R87)</f>
        <v>0</v>
      </c>
    </row>
    <row r="88" spans="1:19" s="44" customFormat="1" ht="79.5" customHeight="1" x14ac:dyDescent="0.2">
      <c r="A88" s="9">
        <v>16</v>
      </c>
      <c r="B88" s="128" t="s">
        <v>87</v>
      </c>
      <c r="C88" s="129"/>
      <c r="D88" s="129"/>
      <c r="E88" s="129"/>
      <c r="F88" s="129"/>
      <c r="G88" s="129"/>
      <c r="H88" s="129"/>
      <c r="I88" s="129"/>
      <c r="J88" s="130"/>
      <c r="K88" s="66">
        <f>K79*123.75</f>
        <v>0</v>
      </c>
      <c r="L88" s="66">
        <f>L79*123.75</f>
        <v>0</v>
      </c>
      <c r="M88" s="66">
        <f>M79*123.75</f>
        <v>0</v>
      </c>
      <c r="N88" s="66">
        <f>N79*61.88</f>
        <v>0</v>
      </c>
      <c r="O88" s="66">
        <f>O79*61.88</f>
        <v>0</v>
      </c>
      <c r="P88" s="66">
        <f>P79*61.88</f>
        <v>0</v>
      </c>
      <c r="Q88" s="66">
        <f>Q79*61.88</f>
        <v>0</v>
      </c>
      <c r="R88" s="66">
        <f>R79*61.88</f>
        <v>0</v>
      </c>
      <c r="S88" s="67">
        <f>SUM(K88:R88)</f>
        <v>0</v>
      </c>
    </row>
    <row r="89" spans="1:19" ht="22.5" customHeight="1" x14ac:dyDescent="0.2">
      <c r="A89" s="61">
        <v>17</v>
      </c>
      <c r="B89" s="137" t="s">
        <v>62</v>
      </c>
      <c r="C89" s="138"/>
      <c r="D89" s="138"/>
      <c r="E89" s="138"/>
      <c r="F89" s="138"/>
      <c r="G89" s="138"/>
      <c r="H89" s="138"/>
      <c r="I89" s="138"/>
      <c r="J89" s="139"/>
      <c r="K89" s="67">
        <f>K80+K81+K84+K86+K87+K88</f>
        <v>0</v>
      </c>
      <c r="L89" s="67">
        <f>L80+L81+L84+L86+L87+L88</f>
        <v>0</v>
      </c>
      <c r="M89" s="67">
        <f>M80+M81+M84+M86+M87+M88</f>
        <v>0</v>
      </c>
      <c r="N89" s="67">
        <f>N82+N83+N84+N86+N87+N88</f>
        <v>0</v>
      </c>
      <c r="O89" s="67">
        <f>O82+O83+O84+O85+O86+O87+O88</f>
        <v>0</v>
      </c>
      <c r="P89" s="67">
        <f>P82+P83+P84+P85+P86+P87+P88</f>
        <v>0</v>
      </c>
      <c r="Q89" s="67">
        <f>Q82+Q83+Q84+Q86+Q87+Q88</f>
        <v>0</v>
      </c>
      <c r="R89" s="67">
        <f>R82+R83+R84+R85+R86+R87+R88</f>
        <v>0</v>
      </c>
      <c r="S89" s="67">
        <f>SUM(S80:S88)</f>
        <v>0</v>
      </c>
    </row>
    <row r="90" spans="1:19" ht="42" customHeight="1" x14ac:dyDescent="0.2">
      <c r="A90" s="23"/>
      <c r="B90" s="24"/>
      <c r="C90" s="24"/>
      <c r="D90" s="24"/>
      <c r="E90" s="24"/>
      <c r="F90" s="24"/>
      <c r="G90" s="24"/>
      <c r="H90" s="24"/>
      <c r="I90" s="24"/>
      <c r="J90" s="24"/>
      <c r="K90" s="25"/>
      <c r="L90" s="25"/>
      <c r="M90" s="25"/>
      <c r="N90" s="25"/>
      <c r="O90" s="25"/>
      <c r="P90" s="25"/>
      <c r="Q90" s="25"/>
      <c r="R90" s="25"/>
      <c r="S90" s="25"/>
    </row>
    <row r="92" spans="1:19" ht="60" customHeight="1" x14ac:dyDescent="0.2">
      <c r="A92" s="118" t="s">
        <v>48</v>
      </c>
      <c r="B92" s="95"/>
      <c r="C92" s="95"/>
      <c r="D92" s="95"/>
      <c r="E92" s="95"/>
      <c r="F92" s="95"/>
      <c r="G92" s="95"/>
      <c r="H92" s="95"/>
      <c r="I92" s="95"/>
      <c r="J92" s="95"/>
      <c r="K92" s="95"/>
      <c r="L92" s="95"/>
      <c r="M92" s="95"/>
      <c r="N92" s="95"/>
      <c r="O92" s="95"/>
      <c r="P92" s="95"/>
      <c r="Q92" s="95"/>
      <c r="R92" s="95"/>
      <c r="S92" s="95"/>
    </row>
    <row r="93" spans="1:19" ht="18.75" thickBot="1" x14ac:dyDescent="0.25">
      <c r="A93" s="26"/>
      <c r="B93" s="12"/>
      <c r="C93" s="12"/>
      <c r="D93" s="12"/>
      <c r="E93" s="12"/>
      <c r="F93" s="12"/>
      <c r="G93" s="12"/>
      <c r="H93" s="12"/>
      <c r="I93" s="12"/>
      <c r="J93" s="12"/>
      <c r="K93" s="12"/>
      <c r="L93" s="12"/>
      <c r="M93" s="12"/>
      <c r="N93" s="12"/>
      <c r="O93" s="12"/>
      <c r="P93" s="12"/>
      <c r="Q93" s="12"/>
      <c r="R93" s="12"/>
      <c r="S93" s="12"/>
    </row>
    <row r="94" spans="1:19" ht="16.5" thickBot="1" x14ac:dyDescent="0.3">
      <c r="A94" s="143" t="s">
        <v>65</v>
      </c>
      <c r="B94" s="143"/>
      <c r="C94" s="143"/>
      <c r="D94" s="143"/>
      <c r="E94" s="143"/>
      <c r="F94" s="143"/>
      <c r="G94" s="143"/>
      <c r="H94" s="143"/>
      <c r="I94" s="143"/>
      <c r="J94" s="143"/>
      <c r="K94" s="143"/>
      <c r="L94" s="56">
        <f>S50+S62+S89</f>
        <v>0</v>
      </c>
      <c r="M94" s="27" t="s">
        <v>16</v>
      </c>
      <c r="N94" s="12"/>
      <c r="Q94" s="12"/>
      <c r="R94" s="12"/>
      <c r="S94" s="12"/>
    </row>
    <row r="95" spans="1:19" ht="18.75" thickBot="1" x14ac:dyDescent="0.25">
      <c r="A95" s="26"/>
      <c r="B95" s="12"/>
      <c r="C95" s="12"/>
      <c r="D95" s="12"/>
      <c r="E95" s="12"/>
      <c r="F95" s="12"/>
      <c r="G95" s="12"/>
      <c r="H95" s="12"/>
      <c r="I95" s="12"/>
      <c r="J95" s="12"/>
      <c r="K95" s="12"/>
      <c r="L95" s="12"/>
      <c r="M95" s="12"/>
      <c r="N95" s="12"/>
      <c r="O95" s="12"/>
      <c r="P95" s="12"/>
      <c r="Q95" s="12"/>
      <c r="R95" s="12"/>
      <c r="S95" s="12"/>
    </row>
    <row r="96" spans="1:19" ht="16.5" thickBot="1" x14ac:dyDescent="0.25">
      <c r="A96" s="100" t="s">
        <v>17</v>
      </c>
      <c r="B96" s="100"/>
      <c r="C96" s="100"/>
      <c r="D96" s="100"/>
      <c r="E96" s="100"/>
      <c r="F96" s="100"/>
      <c r="G96" s="42"/>
      <c r="M96" s="19"/>
    </row>
    <row r="97" spans="1:19" ht="16.5" thickBot="1" x14ac:dyDescent="0.25">
      <c r="A97" s="100" t="s">
        <v>18</v>
      </c>
      <c r="B97" s="100"/>
      <c r="C97" s="100"/>
      <c r="D97" s="100"/>
      <c r="E97" s="100"/>
      <c r="F97" s="100"/>
      <c r="G97" s="42"/>
    </row>
    <row r="99" spans="1:19" ht="22.5" customHeight="1" x14ac:dyDescent="0.2">
      <c r="A99" s="36"/>
      <c r="B99" s="36"/>
      <c r="C99" s="36"/>
      <c r="D99" s="36"/>
      <c r="E99" s="36"/>
      <c r="F99" s="36"/>
      <c r="G99" s="36"/>
      <c r="H99" s="36"/>
      <c r="I99" s="36"/>
      <c r="J99" s="36"/>
      <c r="K99" s="36"/>
      <c r="L99" s="36"/>
      <c r="M99" s="36"/>
      <c r="N99" s="36"/>
      <c r="O99" s="36"/>
      <c r="P99" s="36"/>
      <c r="Q99" s="36"/>
      <c r="R99" s="36"/>
      <c r="S99" s="36"/>
    </row>
    <row r="100" spans="1:19" ht="21" customHeight="1" x14ac:dyDescent="0.2">
      <c r="A100" s="103" t="s">
        <v>26</v>
      </c>
      <c r="B100" s="103"/>
      <c r="C100" s="103"/>
      <c r="D100" s="103"/>
      <c r="E100" s="103"/>
      <c r="F100" s="103"/>
      <c r="G100" s="103"/>
      <c r="H100" s="103"/>
      <c r="I100" s="103"/>
      <c r="J100" s="103"/>
      <c r="K100" s="103"/>
      <c r="L100" s="103"/>
      <c r="M100" s="103"/>
      <c r="N100" s="103"/>
      <c r="O100" s="103"/>
      <c r="P100" s="103"/>
      <c r="Q100" s="103"/>
      <c r="R100" s="103"/>
      <c r="S100" s="36"/>
    </row>
    <row r="101" spans="1:19" ht="18.75" customHeight="1" x14ac:dyDescent="0.2">
      <c r="A101" s="102" t="s">
        <v>28</v>
      </c>
      <c r="B101" s="102"/>
      <c r="C101" s="102"/>
      <c r="D101" s="102"/>
      <c r="E101" s="102"/>
      <c r="F101" s="102"/>
      <c r="G101" s="102"/>
      <c r="H101" s="102"/>
      <c r="I101" s="102"/>
      <c r="J101" s="102"/>
      <c r="K101" s="102"/>
      <c r="L101" s="102"/>
      <c r="M101" s="102"/>
      <c r="N101" s="102"/>
      <c r="O101" s="102"/>
      <c r="P101" s="102"/>
      <c r="Q101" s="102"/>
      <c r="R101" s="102"/>
    </row>
    <row r="102" spans="1:19" s="44" customFormat="1" ht="16.5" customHeight="1" x14ac:dyDescent="0.2">
      <c r="A102" s="103" t="s">
        <v>46</v>
      </c>
      <c r="B102" s="103"/>
      <c r="C102" s="103"/>
      <c r="D102" s="103"/>
      <c r="E102" s="103"/>
      <c r="F102" s="103"/>
      <c r="G102" s="103"/>
      <c r="H102" s="103"/>
      <c r="I102" s="103"/>
      <c r="J102" s="103"/>
      <c r="K102" s="103"/>
      <c r="L102" s="103"/>
      <c r="M102" s="103"/>
      <c r="N102" s="103"/>
      <c r="O102" s="103"/>
      <c r="P102" s="103"/>
      <c r="Q102" s="103"/>
      <c r="R102" s="46"/>
    </row>
    <row r="103" spans="1:19" ht="12" customHeight="1" x14ac:dyDescent="0.2">
      <c r="A103" s="35"/>
      <c r="B103" s="35"/>
      <c r="C103" s="35"/>
      <c r="D103" s="35"/>
      <c r="E103" s="35"/>
      <c r="F103" s="35"/>
      <c r="G103" s="35"/>
      <c r="H103" s="35"/>
      <c r="I103" s="35"/>
      <c r="J103" s="35"/>
      <c r="K103" s="35"/>
      <c r="L103" s="35"/>
      <c r="M103" s="35"/>
      <c r="N103" s="35"/>
      <c r="O103" s="35"/>
      <c r="P103" s="35"/>
      <c r="Q103" s="35"/>
      <c r="R103" s="35"/>
    </row>
    <row r="104" spans="1:19" x14ac:dyDescent="0.2">
      <c r="A104" s="102" t="s">
        <v>27</v>
      </c>
      <c r="B104" s="102"/>
      <c r="C104" s="102"/>
      <c r="D104" s="102"/>
      <c r="E104" s="102"/>
      <c r="F104" s="102"/>
      <c r="G104" s="102"/>
      <c r="H104" s="102"/>
      <c r="I104" s="102"/>
      <c r="J104" s="102"/>
      <c r="K104" s="102"/>
      <c r="L104" s="102"/>
      <c r="M104" s="102"/>
      <c r="N104" s="102"/>
      <c r="O104" s="102"/>
      <c r="P104" s="102"/>
      <c r="Q104" s="102"/>
      <c r="R104" s="102"/>
    </row>
    <row r="105" spans="1:19" s="44" customFormat="1" x14ac:dyDescent="0.2">
      <c r="A105" s="46"/>
      <c r="B105" s="46"/>
      <c r="C105" s="46"/>
      <c r="D105" s="46"/>
      <c r="E105" s="46"/>
      <c r="F105" s="46"/>
      <c r="G105" s="46"/>
      <c r="H105" s="46"/>
      <c r="I105" s="46"/>
      <c r="J105" s="46"/>
      <c r="K105" s="46"/>
      <c r="L105" s="46"/>
      <c r="M105" s="46"/>
      <c r="N105" s="46"/>
      <c r="O105" s="46"/>
      <c r="P105" s="46"/>
      <c r="Q105" s="46"/>
      <c r="R105" s="46"/>
    </row>
    <row r="106" spans="1:19" s="44" customFormat="1" ht="52.5" customHeight="1" x14ac:dyDescent="0.2">
      <c r="A106" s="95" t="s">
        <v>51</v>
      </c>
      <c r="B106" s="95"/>
      <c r="C106" s="95"/>
      <c r="D106" s="95"/>
      <c r="E106" s="95"/>
      <c r="F106" s="95"/>
      <c r="G106" s="95"/>
      <c r="H106" s="95"/>
      <c r="I106" s="95"/>
      <c r="J106" s="95"/>
      <c r="K106" s="95"/>
      <c r="L106" s="95"/>
      <c r="M106" s="95"/>
      <c r="N106" s="95"/>
      <c r="O106" s="95"/>
      <c r="P106" s="95"/>
      <c r="Q106" s="95"/>
      <c r="R106" s="95"/>
    </row>
    <row r="107" spans="1:19" x14ac:dyDescent="0.2">
      <c r="B107" s="43"/>
      <c r="C107" s="43"/>
      <c r="D107" s="43"/>
      <c r="E107" s="43"/>
      <c r="F107" s="43"/>
      <c r="G107" s="43"/>
      <c r="H107" s="43"/>
      <c r="I107" s="43"/>
      <c r="J107" s="43"/>
      <c r="K107" s="43"/>
      <c r="L107" s="43"/>
      <c r="M107" s="43"/>
      <c r="N107" s="43"/>
      <c r="O107" s="43"/>
      <c r="P107" s="43"/>
      <c r="Q107" s="43"/>
      <c r="R107" s="43"/>
    </row>
    <row r="108" spans="1:19" x14ac:dyDescent="0.2">
      <c r="A108" s="102" t="s">
        <v>66</v>
      </c>
      <c r="B108" s="102"/>
      <c r="C108" s="102"/>
      <c r="D108" s="102"/>
      <c r="E108" s="102"/>
      <c r="F108" s="102"/>
      <c r="G108" s="102"/>
      <c r="H108" s="102"/>
      <c r="I108" s="102"/>
      <c r="J108" s="102"/>
      <c r="K108" s="102"/>
      <c r="L108" s="102"/>
      <c r="M108" s="102"/>
      <c r="N108" s="102"/>
      <c r="O108" s="102"/>
      <c r="P108" s="102"/>
      <c r="Q108" s="102"/>
      <c r="R108" s="102"/>
    </row>
    <row r="109" spans="1:19" x14ac:dyDescent="0.2">
      <c r="B109" s="43"/>
      <c r="C109" s="43"/>
      <c r="D109" s="43"/>
      <c r="E109" s="43"/>
      <c r="F109" s="43"/>
      <c r="G109" s="43"/>
      <c r="H109" s="43"/>
      <c r="I109" s="43"/>
      <c r="J109" s="43"/>
      <c r="K109" s="43"/>
      <c r="L109" s="43"/>
      <c r="M109" s="43"/>
      <c r="N109" s="43"/>
      <c r="O109" s="43"/>
      <c r="P109" s="43"/>
      <c r="Q109" s="43"/>
      <c r="R109" s="43"/>
    </row>
    <row r="110" spans="1:19" ht="32.25" customHeight="1" x14ac:dyDescent="0.2">
      <c r="A110" s="95" t="s">
        <v>67</v>
      </c>
      <c r="B110" s="95"/>
      <c r="C110" s="95"/>
      <c r="D110" s="95"/>
      <c r="E110" s="95"/>
      <c r="F110" s="95"/>
      <c r="G110" s="95"/>
      <c r="H110" s="95"/>
      <c r="I110" s="95"/>
      <c r="J110" s="95"/>
      <c r="K110" s="95"/>
      <c r="L110" s="95"/>
      <c r="M110" s="95"/>
      <c r="N110" s="95"/>
      <c r="O110" s="95"/>
      <c r="P110" s="95"/>
      <c r="Q110" s="95"/>
      <c r="R110" s="95"/>
    </row>
    <row r="111" spans="1:19" x14ac:dyDescent="0.2">
      <c r="B111" s="2"/>
      <c r="C111" s="2"/>
      <c r="D111" s="2"/>
      <c r="E111" s="2"/>
      <c r="F111" s="2"/>
      <c r="G111" s="2"/>
      <c r="H111" s="2"/>
      <c r="I111" s="2"/>
      <c r="J111" s="2"/>
      <c r="K111" s="2"/>
      <c r="L111" s="2"/>
      <c r="M111" s="2"/>
      <c r="N111" s="2"/>
      <c r="O111" s="2"/>
      <c r="P111" s="2"/>
      <c r="Q111" s="2"/>
      <c r="R111" s="2"/>
    </row>
    <row r="112" spans="1:19" ht="41.25" customHeight="1" x14ac:dyDescent="0.2">
      <c r="A112" s="95" t="s">
        <v>68</v>
      </c>
      <c r="B112" s="95"/>
      <c r="C112" s="95"/>
      <c r="D112" s="95"/>
      <c r="E112" s="95"/>
      <c r="F112" s="95"/>
      <c r="G112" s="95"/>
      <c r="H112" s="95"/>
      <c r="I112" s="95"/>
      <c r="J112" s="95"/>
      <c r="K112" s="95"/>
      <c r="L112" s="95"/>
      <c r="M112" s="95"/>
      <c r="N112" s="95"/>
      <c r="O112" s="95"/>
      <c r="P112" s="95"/>
      <c r="Q112" s="95"/>
      <c r="R112" s="95"/>
    </row>
    <row r="113" spans="1:18" s="44" customFormat="1" ht="15.75" customHeight="1" x14ac:dyDescent="0.2">
      <c r="A113" s="59"/>
      <c r="B113" s="59"/>
      <c r="C113" s="59"/>
      <c r="D113" s="59"/>
      <c r="E113" s="59"/>
      <c r="F113" s="59"/>
      <c r="G113" s="59"/>
      <c r="H113" s="59"/>
      <c r="I113" s="59"/>
      <c r="J113" s="59"/>
      <c r="K113" s="59"/>
      <c r="L113" s="59"/>
      <c r="M113" s="59"/>
      <c r="N113" s="59"/>
      <c r="O113" s="59"/>
      <c r="P113" s="59"/>
      <c r="Q113" s="59"/>
      <c r="R113" s="59"/>
    </row>
    <row r="114" spans="1:18" s="44" customFormat="1" ht="34.5" customHeight="1" x14ac:dyDescent="0.2">
      <c r="A114" s="103" t="s">
        <v>69</v>
      </c>
      <c r="B114" s="103"/>
      <c r="C114" s="103"/>
      <c r="D114" s="103"/>
      <c r="E114" s="103"/>
      <c r="F114" s="103"/>
      <c r="G114" s="103"/>
      <c r="H114" s="103"/>
      <c r="I114" s="103"/>
      <c r="J114" s="103"/>
      <c r="K114" s="103"/>
      <c r="L114" s="103"/>
      <c r="M114" s="103"/>
      <c r="N114" s="103"/>
      <c r="O114" s="103"/>
      <c r="P114" s="103"/>
      <c r="Q114" s="103"/>
      <c r="R114" s="103"/>
    </row>
    <row r="115" spans="1:18" s="44" customFormat="1" x14ac:dyDescent="0.2">
      <c r="A115" s="57"/>
      <c r="B115" s="57"/>
      <c r="C115" s="57"/>
      <c r="D115" s="57"/>
      <c r="E115" s="57"/>
      <c r="F115" s="57"/>
      <c r="G115" s="57"/>
      <c r="H115" s="57"/>
      <c r="I115" s="57"/>
      <c r="J115" s="57"/>
      <c r="K115" s="57"/>
      <c r="L115" s="57"/>
      <c r="M115" s="57"/>
      <c r="N115" s="57"/>
      <c r="O115" s="57"/>
      <c r="P115" s="57"/>
      <c r="Q115" s="57"/>
      <c r="R115" s="58"/>
    </row>
    <row r="116" spans="1:18" ht="26.25" customHeight="1" x14ac:dyDescent="0.2">
      <c r="A116" s="95" t="s">
        <v>70</v>
      </c>
      <c r="B116" s="95"/>
      <c r="C116" s="95"/>
      <c r="D116" s="95"/>
      <c r="E116" s="95"/>
      <c r="F116" s="95"/>
      <c r="G116" s="95"/>
      <c r="H116" s="95"/>
      <c r="I116" s="95"/>
      <c r="J116" s="95"/>
      <c r="K116" s="95"/>
      <c r="L116" s="95"/>
      <c r="M116" s="95"/>
      <c r="N116" s="95"/>
      <c r="O116" s="95"/>
      <c r="P116" s="95"/>
      <c r="Q116" s="95"/>
      <c r="R116" s="95"/>
    </row>
    <row r="117" spans="1:18" x14ac:dyDescent="0.2">
      <c r="B117" s="2"/>
      <c r="C117" s="2"/>
      <c r="D117" s="2"/>
      <c r="E117" s="2"/>
      <c r="F117" s="2"/>
      <c r="G117" s="2"/>
      <c r="H117" s="2"/>
      <c r="I117" s="2"/>
      <c r="J117" s="2"/>
      <c r="K117" s="2"/>
      <c r="L117" s="2"/>
      <c r="M117" s="2"/>
      <c r="N117" s="2"/>
      <c r="O117" s="2"/>
      <c r="P117" s="2"/>
      <c r="Q117" s="2"/>
      <c r="R117" s="2"/>
    </row>
    <row r="118" spans="1:18" ht="36.75" customHeight="1" x14ac:dyDescent="0.2">
      <c r="A118" s="95" t="s">
        <v>71</v>
      </c>
      <c r="B118" s="95"/>
      <c r="C118" s="95"/>
      <c r="D118" s="95"/>
      <c r="E118" s="95"/>
      <c r="F118" s="95"/>
      <c r="G118" s="95"/>
      <c r="H118" s="95"/>
      <c r="I118" s="95"/>
      <c r="J118" s="95"/>
      <c r="K118" s="95"/>
      <c r="L118" s="95"/>
      <c r="M118" s="95"/>
      <c r="N118" s="95"/>
      <c r="O118" s="95"/>
      <c r="P118" s="95"/>
      <c r="Q118" s="95"/>
      <c r="R118" s="95"/>
    </row>
    <row r="119" spans="1:18" x14ac:dyDescent="0.2">
      <c r="B119" s="2"/>
      <c r="C119" s="2"/>
      <c r="D119" s="2"/>
      <c r="E119" s="2"/>
      <c r="F119" s="2"/>
      <c r="G119" s="2"/>
      <c r="H119" s="2"/>
      <c r="I119" s="2"/>
      <c r="J119" s="2"/>
      <c r="K119" s="2"/>
      <c r="L119" s="2"/>
      <c r="M119" s="2"/>
      <c r="N119" s="2"/>
      <c r="O119" s="2"/>
      <c r="P119" s="2"/>
      <c r="Q119" s="2"/>
      <c r="R119" s="2"/>
    </row>
    <row r="120" spans="1:18" ht="42.75" customHeight="1" x14ac:dyDescent="0.2">
      <c r="A120" s="95" t="s">
        <v>72</v>
      </c>
      <c r="B120" s="95"/>
      <c r="C120" s="95"/>
      <c r="D120" s="95"/>
      <c r="E120" s="95"/>
      <c r="F120" s="95"/>
      <c r="G120" s="95"/>
      <c r="H120" s="95"/>
      <c r="I120" s="95"/>
      <c r="J120" s="95"/>
      <c r="K120" s="95"/>
      <c r="L120" s="95"/>
      <c r="M120" s="95"/>
      <c r="N120" s="95"/>
      <c r="O120" s="95"/>
      <c r="P120" s="95"/>
      <c r="Q120" s="95"/>
      <c r="R120" s="95"/>
    </row>
    <row r="121" spans="1:18" x14ac:dyDescent="0.2">
      <c r="B121" s="2"/>
      <c r="C121" s="2"/>
      <c r="D121" s="2"/>
      <c r="E121" s="2"/>
      <c r="F121" s="2"/>
      <c r="G121" s="2"/>
      <c r="H121" s="2"/>
      <c r="I121" s="2"/>
      <c r="J121" s="2"/>
      <c r="K121" s="2"/>
      <c r="L121" s="2"/>
      <c r="M121" s="2"/>
      <c r="N121" s="2"/>
      <c r="O121" s="2"/>
      <c r="P121" s="2"/>
      <c r="Q121" s="2"/>
      <c r="R121" s="2"/>
    </row>
    <row r="122" spans="1:18" ht="57.75" customHeight="1" x14ac:dyDescent="0.2">
      <c r="A122" s="95" t="s">
        <v>73</v>
      </c>
      <c r="B122" s="95"/>
      <c r="C122" s="95"/>
      <c r="D122" s="95"/>
      <c r="E122" s="95"/>
      <c r="F122" s="95"/>
      <c r="G122" s="95"/>
      <c r="H122" s="95"/>
      <c r="I122" s="95"/>
      <c r="J122" s="95"/>
      <c r="K122" s="95"/>
      <c r="L122" s="95"/>
      <c r="M122" s="95"/>
      <c r="N122" s="95"/>
      <c r="O122" s="95"/>
      <c r="P122" s="95"/>
      <c r="Q122" s="95"/>
      <c r="R122" s="95"/>
    </row>
    <row r="123" spans="1:18" s="44" customFormat="1" ht="14.25" customHeight="1" x14ac:dyDescent="0.2">
      <c r="A123" s="64"/>
      <c r="B123" s="64"/>
      <c r="C123" s="64"/>
      <c r="D123" s="64"/>
      <c r="E123" s="64"/>
      <c r="F123" s="64"/>
      <c r="G123" s="64"/>
      <c r="H123" s="64"/>
      <c r="I123" s="64"/>
      <c r="J123" s="64"/>
      <c r="K123" s="64"/>
      <c r="L123" s="64"/>
      <c r="M123" s="64"/>
      <c r="N123" s="64"/>
      <c r="O123" s="64"/>
      <c r="P123" s="64"/>
      <c r="Q123" s="64"/>
      <c r="R123" s="64"/>
    </row>
    <row r="124" spans="1:18" ht="72" customHeight="1" x14ac:dyDescent="0.2">
      <c r="A124" s="95" t="s">
        <v>74</v>
      </c>
      <c r="B124" s="95"/>
      <c r="C124" s="95"/>
      <c r="D124" s="95"/>
      <c r="E124" s="95"/>
      <c r="F124" s="95"/>
      <c r="G124" s="95"/>
      <c r="H124" s="95"/>
      <c r="I124" s="95"/>
      <c r="J124" s="95"/>
      <c r="K124" s="95"/>
      <c r="L124" s="95"/>
      <c r="M124" s="95"/>
      <c r="N124" s="95"/>
      <c r="O124" s="95"/>
      <c r="P124" s="95"/>
      <c r="Q124" s="95"/>
      <c r="R124" s="95"/>
    </row>
    <row r="125" spans="1:18" s="44" customFormat="1" ht="13.5" customHeight="1" x14ac:dyDescent="0.2">
      <c r="A125" s="64"/>
      <c r="B125" s="64"/>
      <c r="C125" s="64"/>
      <c r="D125" s="64"/>
      <c r="E125" s="64"/>
      <c r="F125" s="64"/>
      <c r="G125" s="64"/>
      <c r="H125" s="64"/>
      <c r="I125" s="64"/>
      <c r="J125" s="64"/>
      <c r="K125" s="64"/>
      <c r="L125" s="64"/>
      <c r="M125" s="64"/>
      <c r="N125" s="64"/>
      <c r="O125" s="64"/>
      <c r="P125" s="64"/>
      <c r="Q125" s="64"/>
      <c r="R125" s="64"/>
    </row>
    <row r="126" spans="1:18" s="44" customFormat="1" ht="42.75" customHeight="1" x14ac:dyDescent="0.2">
      <c r="A126" s="95" t="s">
        <v>75</v>
      </c>
      <c r="B126" s="95"/>
      <c r="C126" s="95"/>
      <c r="D126" s="95"/>
      <c r="E126" s="95"/>
      <c r="F126" s="95"/>
      <c r="G126" s="95"/>
      <c r="H126" s="95"/>
      <c r="I126" s="95"/>
      <c r="J126" s="95"/>
      <c r="K126" s="95"/>
      <c r="L126" s="95"/>
      <c r="M126" s="95"/>
      <c r="N126" s="95"/>
      <c r="O126" s="95"/>
      <c r="P126" s="95"/>
      <c r="Q126" s="95"/>
      <c r="R126" s="95"/>
    </row>
    <row r="127" spans="1:18" s="44" customFormat="1" x14ac:dyDescent="0.2">
      <c r="A127" s="65"/>
      <c r="B127" s="65"/>
      <c r="C127" s="65"/>
      <c r="D127" s="65"/>
      <c r="E127" s="65"/>
      <c r="F127" s="65"/>
      <c r="G127" s="65"/>
      <c r="H127" s="65"/>
      <c r="I127" s="65"/>
      <c r="J127" s="65"/>
      <c r="K127" s="65"/>
      <c r="L127" s="65"/>
      <c r="M127" s="65"/>
      <c r="N127" s="65"/>
      <c r="O127" s="65"/>
      <c r="P127" s="65"/>
      <c r="Q127" s="65"/>
      <c r="R127" s="65"/>
    </row>
    <row r="128" spans="1:18" s="44" customFormat="1" x14ac:dyDescent="0.2">
      <c r="A128" s="94"/>
      <c r="B128" s="94"/>
      <c r="C128" s="94"/>
      <c r="D128" s="94"/>
      <c r="E128" s="94"/>
      <c r="F128" s="94"/>
      <c r="G128" s="94"/>
      <c r="H128" s="94"/>
      <c r="I128" s="94"/>
      <c r="J128" s="94"/>
      <c r="K128" s="94"/>
      <c r="L128" s="94"/>
      <c r="M128" s="94"/>
      <c r="N128" s="94"/>
      <c r="O128" s="94"/>
      <c r="P128" s="94"/>
      <c r="Q128" s="94"/>
      <c r="R128" s="94"/>
    </row>
    <row r="129" spans="1:18" s="44" customFormat="1" x14ac:dyDescent="0.2">
      <c r="A129" s="45"/>
      <c r="B129" s="45"/>
      <c r="C129" s="45"/>
      <c r="D129" s="45"/>
      <c r="E129" s="45"/>
      <c r="F129" s="45"/>
      <c r="G129" s="45"/>
      <c r="H129" s="45"/>
      <c r="I129" s="45"/>
      <c r="J129" s="45"/>
      <c r="K129" s="45"/>
      <c r="L129" s="45"/>
      <c r="M129" s="45"/>
      <c r="N129" s="45"/>
      <c r="O129" s="45"/>
      <c r="P129" s="45"/>
      <c r="Q129" s="45"/>
      <c r="R129" s="45"/>
    </row>
    <row r="130" spans="1:18" s="44" customFormat="1" x14ac:dyDescent="0.2">
      <c r="A130" s="45"/>
      <c r="B130" s="45"/>
      <c r="C130" s="45"/>
      <c r="D130" s="45"/>
      <c r="E130" s="45"/>
      <c r="F130" s="45"/>
      <c r="G130" s="45"/>
      <c r="H130" s="45"/>
      <c r="I130" s="45"/>
      <c r="J130" s="45"/>
      <c r="K130" s="45"/>
      <c r="L130" s="45"/>
      <c r="M130" s="45"/>
      <c r="N130" s="45"/>
      <c r="O130" s="45"/>
      <c r="P130" s="45"/>
      <c r="Q130" s="45"/>
      <c r="R130" s="45"/>
    </row>
    <row r="131" spans="1:18" s="44" customFormat="1" x14ac:dyDescent="0.2">
      <c r="A131" s="45"/>
      <c r="B131" s="45"/>
      <c r="C131" s="45"/>
      <c r="D131" s="45"/>
      <c r="E131" s="45"/>
      <c r="F131" s="45"/>
      <c r="G131" s="45"/>
      <c r="H131" s="45"/>
      <c r="I131" s="45"/>
      <c r="J131" s="45"/>
      <c r="K131" s="45"/>
      <c r="L131" s="45"/>
      <c r="M131" s="45"/>
      <c r="N131" s="45"/>
      <c r="O131" s="45"/>
      <c r="P131" s="45"/>
      <c r="Q131" s="45"/>
      <c r="R131" s="45"/>
    </row>
    <row r="133" spans="1:18" ht="18" customHeight="1" x14ac:dyDescent="0.25">
      <c r="A133" s="30"/>
      <c r="B133" s="101" t="s">
        <v>19</v>
      </c>
      <c r="C133" s="101"/>
      <c r="D133" s="101"/>
      <c r="E133" s="31"/>
      <c r="F133" s="31"/>
      <c r="G133" s="32"/>
      <c r="H133" s="32"/>
      <c r="I133" s="32"/>
      <c r="J133" s="32"/>
      <c r="K133" s="101" t="s">
        <v>19</v>
      </c>
      <c r="L133" s="101"/>
      <c r="M133" s="101"/>
      <c r="N133" s="101"/>
      <c r="O133" s="101"/>
    </row>
    <row r="134" spans="1:18" ht="15" x14ac:dyDescent="0.25">
      <c r="A134" s="30"/>
      <c r="B134" s="101" t="s">
        <v>20</v>
      </c>
      <c r="C134" s="101"/>
      <c r="D134" s="101"/>
      <c r="E134" s="32"/>
      <c r="F134" s="32"/>
      <c r="G134" s="32"/>
      <c r="H134" s="32"/>
      <c r="I134" s="32"/>
      <c r="J134" s="32"/>
      <c r="K134" s="101" t="s">
        <v>76</v>
      </c>
      <c r="L134" s="101"/>
      <c r="M134" s="101"/>
      <c r="N134" s="101"/>
      <c r="O134" s="101"/>
    </row>
    <row r="137" spans="1:18" ht="21" customHeight="1" x14ac:dyDescent="0.2">
      <c r="A137" s="29" t="s">
        <v>77</v>
      </c>
      <c r="B137" s="114" t="s">
        <v>21</v>
      </c>
      <c r="C137" s="114"/>
      <c r="D137" s="114"/>
      <c r="E137" s="114"/>
      <c r="F137" s="114"/>
      <c r="G137" s="114"/>
      <c r="H137" s="114"/>
      <c r="I137" s="114"/>
    </row>
    <row r="138" spans="1:18" s="44" customFormat="1" ht="21" customHeight="1" x14ac:dyDescent="0.2">
      <c r="A138" s="29"/>
      <c r="B138" s="114" t="s">
        <v>49</v>
      </c>
      <c r="C138" s="114"/>
      <c r="D138" s="114"/>
      <c r="E138" s="114"/>
      <c r="F138" s="114"/>
      <c r="G138" s="114"/>
      <c r="H138" s="114"/>
      <c r="I138" s="114"/>
      <c r="J138" s="114"/>
      <c r="K138" s="114"/>
      <c r="L138" s="114"/>
      <c r="M138" s="114"/>
      <c r="N138" s="114"/>
      <c r="O138" s="114"/>
      <c r="P138" s="114"/>
      <c r="Q138" s="114"/>
    </row>
    <row r="139" spans="1:18" ht="16.5" customHeight="1" x14ac:dyDescent="0.2">
      <c r="A139" s="30"/>
      <c r="B139" s="114" t="s">
        <v>50</v>
      </c>
      <c r="C139" s="114"/>
      <c r="D139" s="114"/>
      <c r="E139" s="114"/>
      <c r="F139" s="114"/>
      <c r="G139" s="114"/>
      <c r="H139" s="114"/>
      <c r="I139" s="114"/>
      <c r="J139" s="28"/>
    </row>
    <row r="140" spans="1:18" ht="18.75" customHeight="1" x14ac:dyDescent="0.2">
      <c r="A140" s="30"/>
      <c r="B140" s="114" t="s">
        <v>22</v>
      </c>
      <c r="C140" s="114"/>
      <c r="D140" s="114"/>
      <c r="E140" s="114"/>
      <c r="F140" s="114"/>
      <c r="G140" s="114"/>
      <c r="H140" s="114"/>
      <c r="I140" s="114"/>
      <c r="J140" s="114"/>
    </row>
    <row r="141" spans="1:18" ht="18.75" customHeight="1" x14ac:dyDescent="0.2">
      <c r="A141" s="30"/>
      <c r="B141" s="114" t="s">
        <v>23</v>
      </c>
      <c r="C141" s="114"/>
      <c r="D141" s="114"/>
      <c r="E141" s="114"/>
      <c r="F141" s="114"/>
      <c r="G141" s="114"/>
      <c r="H141" s="114"/>
      <c r="I141" s="114"/>
      <c r="J141" s="114"/>
    </row>
  </sheetData>
  <mergeCells count="106">
    <mergeCell ref="A122:R122"/>
    <mergeCell ref="A118:R118"/>
    <mergeCell ref="B81:J81"/>
    <mergeCell ref="B82:J82"/>
    <mergeCell ref="B89:J89"/>
    <mergeCell ref="A92:S92"/>
    <mergeCell ref="B83:J83"/>
    <mergeCell ref="A94:K94"/>
    <mergeCell ref="A96:F96"/>
    <mergeCell ref="A120:R120"/>
    <mergeCell ref="A104:R104"/>
    <mergeCell ref="B84:J84"/>
    <mergeCell ref="B88:J88"/>
    <mergeCell ref="B87:J87"/>
    <mergeCell ref="B86:J86"/>
    <mergeCell ref="B85:J85"/>
    <mergeCell ref="A58:A59"/>
    <mergeCell ref="B58:J59"/>
    <mergeCell ref="A52:S52"/>
    <mergeCell ref="B47:J47"/>
    <mergeCell ref="K58:R58"/>
    <mergeCell ref="B48:J48"/>
    <mergeCell ref="B50:J50"/>
    <mergeCell ref="B79:J79"/>
    <mergeCell ref="B80:J80"/>
    <mergeCell ref="B70:J71"/>
    <mergeCell ref="K70:R70"/>
    <mergeCell ref="B49:J49"/>
    <mergeCell ref="B78:J78"/>
    <mergeCell ref="B72:J72"/>
    <mergeCell ref="B74:J74"/>
    <mergeCell ref="A64:S64"/>
    <mergeCell ref="B76:J76"/>
    <mergeCell ref="B77:J77"/>
    <mergeCell ref="B73:J73"/>
    <mergeCell ref="B60:J60"/>
    <mergeCell ref="B61:J61"/>
    <mergeCell ref="B62:J62"/>
    <mergeCell ref="B75:J75"/>
    <mergeCell ref="A6:B6"/>
    <mergeCell ref="H6:I6"/>
    <mergeCell ref="A5:E5"/>
    <mergeCell ref="B42:J42"/>
    <mergeCell ref="B35:J35"/>
    <mergeCell ref="B44:J44"/>
    <mergeCell ref="B45:J45"/>
    <mergeCell ref="C12:S12"/>
    <mergeCell ref="C13:S13"/>
    <mergeCell ref="B40:J40"/>
    <mergeCell ref="C14:S14"/>
    <mergeCell ref="C15:S15"/>
    <mergeCell ref="C16:S16"/>
    <mergeCell ref="B36:J36"/>
    <mergeCell ref="B37:J37"/>
    <mergeCell ref="B38:J38"/>
    <mergeCell ref="B39:J39"/>
    <mergeCell ref="B41:J41"/>
    <mergeCell ref="B43:J43"/>
    <mergeCell ref="B140:J140"/>
    <mergeCell ref="B141:J141"/>
    <mergeCell ref="B137:I137"/>
    <mergeCell ref="B139:I139"/>
    <mergeCell ref="B134:D134"/>
    <mergeCell ref="B138:Q138"/>
    <mergeCell ref="K134:O134"/>
    <mergeCell ref="A8:B8"/>
    <mergeCell ref="A9:E9"/>
    <mergeCell ref="A10:S10"/>
    <mergeCell ref="B33:J34"/>
    <mergeCell ref="A31:S31"/>
    <mergeCell ref="K33:R33"/>
    <mergeCell ref="A33:A34"/>
    <mergeCell ref="C17:U17"/>
    <mergeCell ref="C18:S18"/>
    <mergeCell ref="C19:S19"/>
    <mergeCell ref="C20:S20"/>
    <mergeCell ref="A28:U28"/>
    <mergeCell ref="J22:O22"/>
    <mergeCell ref="J23:M23"/>
    <mergeCell ref="B25:L25"/>
    <mergeCell ref="B46:J46"/>
    <mergeCell ref="A56:S56"/>
    <mergeCell ref="A1:C1"/>
    <mergeCell ref="A126:R126"/>
    <mergeCell ref="A128:R128"/>
    <mergeCell ref="A68:S68"/>
    <mergeCell ref="A70:A71"/>
    <mergeCell ref="S70:S71"/>
    <mergeCell ref="A97:F97"/>
    <mergeCell ref="B133:D133"/>
    <mergeCell ref="K133:O133"/>
    <mergeCell ref="A112:R112"/>
    <mergeCell ref="A116:R116"/>
    <mergeCell ref="A101:R101"/>
    <mergeCell ref="A100:R100"/>
    <mergeCell ref="A114:R114"/>
    <mergeCell ref="A108:R108"/>
    <mergeCell ref="A102:Q102"/>
    <mergeCell ref="A106:R106"/>
    <mergeCell ref="A124:R124"/>
    <mergeCell ref="A110:R110"/>
    <mergeCell ref="A4:G4"/>
    <mergeCell ref="H4:N4"/>
    <mergeCell ref="H5:L5"/>
    <mergeCell ref="A7:E7"/>
    <mergeCell ref="H7:L7"/>
  </mergeCells>
  <dataValidations xWindow="1462" yWindow="438" count="3">
    <dataValidation allowBlank="1" showInputMessage="1" showErrorMessage="1" prompt="Proszę wpisać Kod TERYT, obowiązujący od 1 stycznia 2021 r. (w przypadku gmin kod 7 - cyfrowy)." sqref="H7:L7" xr:uid="{00000000-0002-0000-0000-000004000000}"/>
    <dataValidation allowBlank="1" showErrorMessage="1" sqref="K61:R62 K36:R40 K73:R89" xr:uid="{C79C0F7C-1670-445B-8E05-042FF02EE25B}"/>
    <dataValidation allowBlank="1" showErrorMessage="1" prompt="Proszę wpisać kwotę bez spacji i kropek" sqref="K41:R49" xr:uid="{C16CAC7F-5137-44FC-89EA-8622C85C48EC}"/>
  </dataValidations>
  <pageMargins left="0.7" right="0.7" top="0.75" bottom="0.75" header="0.3" footer="0.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U141"/>
  <sheetViews>
    <sheetView zoomScale="90" zoomScaleNormal="90" workbookViewId="0">
      <selection sqref="A1:C1"/>
    </sheetView>
  </sheetViews>
  <sheetFormatPr defaultColWidth="8.85546875" defaultRowHeight="12.75" x14ac:dyDescent="0.2"/>
  <cols>
    <col min="1" max="1" width="7" style="69" customWidth="1"/>
    <col min="2" max="2" width="7.5703125" style="44" customWidth="1"/>
    <col min="3" max="3" width="9" style="44" customWidth="1"/>
    <col min="4" max="5" width="9.28515625" style="44" customWidth="1"/>
    <col min="6" max="6" width="8.7109375" style="44" customWidth="1"/>
    <col min="7" max="7" width="11.7109375" style="44" customWidth="1"/>
    <col min="8" max="8" width="4.28515625" style="44" customWidth="1"/>
    <col min="9" max="9" width="11.7109375" style="44" customWidth="1"/>
    <col min="10" max="10" width="16.42578125" style="44" customWidth="1"/>
    <col min="11" max="11" width="14.28515625" style="44" customWidth="1"/>
    <col min="12" max="18" width="11.7109375" style="44" customWidth="1"/>
    <col min="19" max="19" width="13.140625" style="44" customWidth="1"/>
    <col min="20" max="20" width="17.7109375" style="44" customWidth="1"/>
    <col min="21" max="16384" width="8.85546875" style="44"/>
  </cols>
  <sheetData>
    <row r="1" spans="1:21" ht="15.75" x14ac:dyDescent="0.2">
      <c r="A1" s="93" t="s">
        <v>63</v>
      </c>
      <c r="B1" s="94"/>
      <c r="C1" s="94"/>
    </row>
    <row r="2" spans="1:21" ht="17.25" customHeight="1" x14ac:dyDescent="0.2"/>
    <row r="4" spans="1:21" x14ac:dyDescent="0.2">
      <c r="A4" s="104" t="s">
        <v>0</v>
      </c>
      <c r="B4" s="104"/>
      <c r="C4" s="104"/>
      <c r="D4" s="104"/>
      <c r="E4" s="104"/>
      <c r="F4" s="104"/>
      <c r="G4" s="104"/>
      <c r="H4" s="104" t="s">
        <v>1</v>
      </c>
      <c r="I4" s="104"/>
      <c r="J4" s="104"/>
      <c r="K4" s="104"/>
      <c r="L4" s="104"/>
      <c r="M4" s="104"/>
      <c r="N4" s="104"/>
    </row>
    <row r="5" spans="1:21" ht="55.15" customHeight="1" x14ac:dyDescent="0.2">
      <c r="A5" s="108"/>
      <c r="B5" s="109"/>
      <c r="C5" s="109"/>
      <c r="D5" s="109"/>
      <c r="E5" s="110"/>
      <c r="H5" s="105"/>
      <c r="I5" s="106"/>
      <c r="J5" s="106"/>
      <c r="K5" s="106"/>
      <c r="L5" s="107"/>
    </row>
    <row r="6" spans="1:21" x14ac:dyDescent="0.2">
      <c r="A6" s="132" t="s">
        <v>2</v>
      </c>
      <c r="B6" s="132"/>
      <c r="H6" s="133" t="s">
        <v>3</v>
      </c>
      <c r="I6" s="133"/>
    </row>
    <row r="7" spans="1:21" ht="41.45" customHeight="1" x14ac:dyDescent="0.2">
      <c r="A7" s="108"/>
      <c r="B7" s="109"/>
      <c r="C7" s="109"/>
      <c r="D7" s="109"/>
      <c r="E7" s="110"/>
      <c r="H7" s="111"/>
      <c r="I7" s="112"/>
      <c r="J7" s="112"/>
      <c r="K7" s="112"/>
      <c r="L7" s="113"/>
    </row>
    <row r="8" spans="1:21" x14ac:dyDescent="0.2">
      <c r="A8" s="115" t="s">
        <v>4</v>
      </c>
      <c r="B8" s="115"/>
    </row>
    <row r="9" spans="1:21" x14ac:dyDescent="0.2">
      <c r="A9" s="108"/>
      <c r="B9" s="109"/>
      <c r="C9" s="109"/>
      <c r="D9" s="109"/>
      <c r="E9" s="110"/>
    </row>
    <row r="10" spans="1:21" ht="69.75" customHeight="1" x14ac:dyDescent="0.2">
      <c r="A10" s="116" t="s">
        <v>64</v>
      </c>
      <c r="B10" s="117"/>
      <c r="C10" s="117"/>
      <c r="D10" s="117"/>
      <c r="E10" s="117"/>
      <c r="F10" s="117"/>
      <c r="G10" s="117"/>
      <c r="H10" s="117"/>
      <c r="I10" s="117"/>
      <c r="J10" s="117"/>
      <c r="K10" s="117"/>
      <c r="L10" s="117"/>
      <c r="M10" s="117"/>
      <c r="N10" s="117"/>
      <c r="O10" s="117"/>
      <c r="P10" s="117"/>
      <c r="Q10" s="117"/>
      <c r="R10" s="117"/>
      <c r="S10" s="117"/>
    </row>
    <row r="11" spans="1:21" ht="19.5" customHeight="1" x14ac:dyDescent="0.2">
      <c r="A11" s="54" t="s">
        <v>29</v>
      </c>
      <c r="B11" s="48"/>
      <c r="C11" s="48"/>
      <c r="D11" s="48"/>
      <c r="E11" s="48"/>
      <c r="F11" s="48"/>
      <c r="G11" s="48"/>
      <c r="H11" s="48"/>
      <c r="I11" s="48"/>
      <c r="J11" s="48"/>
      <c r="K11" s="48"/>
      <c r="L11" s="48"/>
      <c r="M11" s="48"/>
      <c r="N11" s="48"/>
      <c r="O11" s="48"/>
      <c r="P11" s="48"/>
      <c r="Q11" s="48"/>
      <c r="R11" s="47"/>
      <c r="S11" s="47"/>
      <c r="T11" s="47"/>
      <c r="U11" s="47"/>
    </row>
    <row r="12" spans="1:21" ht="15" customHeight="1" x14ac:dyDescent="0.2">
      <c r="A12" s="47"/>
      <c r="B12" s="49"/>
      <c r="C12" s="121" t="s">
        <v>30</v>
      </c>
      <c r="D12" s="123"/>
      <c r="E12" s="123"/>
      <c r="F12" s="123"/>
      <c r="G12" s="123"/>
      <c r="H12" s="123"/>
      <c r="I12" s="123"/>
      <c r="J12" s="123"/>
      <c r="K12" s="123"/>
      <c r="L12" s="123"/>
      <c r="M12" s="123"/>
      <c r="N12" s="123"/>
      <c r="O12" s="123"/>
      <c r="P12" s="123"/>
      <c r="Q12" s="123"/>
      <c r="R12" s="123"/>
      <c r="S12" s="123"/>
      <c r="T12" s="47"/>
      <c r="U12" s="47"/>
    </row>
    <row r="13" spans="1:21" ht="15" customHeight="1" x14ac:dyDescent="0.2">
      <c r="A13" s="47"/>
      <c r="B13" s="84"/>
      <c r="C13" s="121" t="s">
        <v>31</v>
      </c>
      <c r="D13" s="123"/>
      <c r="E13" s="123"/>
      <c r="F13" s="123"/>
      <c r="G13" s="123"/>
      <c r="H13" s="123"/>
      <c r="I13" s="123"/>
      <c r="J13" s="123"/>
      <c r="K13" s="123"/>
      <c r="L13" s="123"/>
      <c r="M13" s="123"/>
      <c r="N13" s="123"/>
      <c r="O13" s="123"/>
      <c r="P13" s="123"/>
      <c r="Q13" s="123"/>
      <c r="R13" s="123"/>
      <c r="S13" s="123"/>
      <c r="T13" s="47"/>
      <c r="U13" s="47"/>
    </row>
    <row r="14" spans="1:21" ht="15" customHeight="1" x14ac:dyDescent="0.2">
      <c r="A14" s="47"/>
      <c r="B14" s="49"/>
      <c r="C14" s="121" t="s">
        <v>32</v>
      </c>
      <c r="D14" s="123"/>
      <c r="E14" s="123"/>
      <c r="F14" s="123"/>
      <c r="G14" s="123"/>
      <c r="H14" s="123"/>
      <c r="I14" s="123"/>
      <c r="J14" s="123"/>
      <c r="K14" s="123"/>
      <c r="L14" s="123"/>
      <c r="M14" s="123"/>
      <c r="N14" s="123"/>
      <c r="O14" s="123"/>
      <c r="P14" s="123"/>
      <c r="Q14" s="123"/>
      <c r="R14" s="123"/>
      <c r="S14" s="123"/>
      <c r="T14" s="47"/>
      <c r="U14" s="47"/>
    </row>
    <row r="15" spans="1:21" ht="15" customHeight="1" x14ac:dyDescent="0.2">
      <c r="A15" s="47"/>
      <c r="B15" s="49"/>
      <c r="C15" s="121" t="s">
        <v>33</v>
      </c>
      <c r="D15" s="123"/>
      <c r="E15" s="123"/>
      <c r="F15" s="123"/>
      <c r="G15" s="123"/>
      <c r="H15" s="123"/>
      <c r="I15" s="123"/>
      <c r="J15" s="123"/>
      <c r="K15" s="123"/>
      <c r="L15" s="123"/>
      <c r="M15" s="123"/>
      <c r="N15" s="123"/>
      <c r="O15" s="123"/>
      <c r="P15" s="123"/>
      <c r="Q15" s="123"/>
      <c r="R15" s="123"/>
      <c r="S15" s="123"/>
      <c r="T15" s="47"/>
      <c r="U15" s="47"/>
    </row>
    <row r="16" spans="1:21" ht="15" customHeight="1" x14ac:dyDescent="0.2">
      <c r="A16" s="47"/>
      <c r="B16" s="49"/>
      <c r="C16" s="121" t="s">
        <v>34</v>
      </c>
      <c r="D16" s="123"/>
      <c r="E16" s="123"/>
      <c r="F16" s="123"/>
      <c r="G16" s="123"/>
      <c r="H16" s="123"/>
      <c r="I16" s="123"/>
      <c r="J16" s="123"/>
      <c r="K16" s="123"/>
      <c r="L16" s="123"/>
      <c r="M16" s="123"/>
      <c r="N16" s="123"/>
      <c r="O16" s="123"/>
      <c r="P16" s="123"/>
      <c r="Q16" s="123"/>
      <c r="R16" s="123"/>
      <c r="S16" s="123"/>
      <c r="T16" s="47"/>
      <c r="U16" s="47"/>
    </row>
    <row r="17" spans="1:21" ht="15" customHeight="1" x14ac:dyDescent="0.2">
      <c r="A17" s="47"/>
      <c r="B17" s="49"/>
      <c r="C17" s="121" t="s">
        <v>78</v>
      </c>
      <c r="D17" s="122"/>
      <c r="E17" s="122"/>
      <c r="F17" s="122"/>
      <c r="G17" s="122"/>
      <c r="H17" s="122"/>
      <c r="I17" s="122"/>
      <c r="J17" s="122"/>
      <c r="K17" s="122"/>
      <c r="L17" s="122"/>
      <c r="M17" s="122"/>
      <c r="N17" s="122"/>
      <c r="O17" s="122"/>
      <c r="P17" s="122"/>
      <c r="Q17" s="122"/>
      <c r="R17" s="122"/>
      <c r="S17" s="122"/>
      <c r="T17" s="122"/>
      <c r="U17" s="122"/>
    </row>
    <row r="18" spans="1:21" ht="15" customHeight="1" x14ac:dyDescent="0.2">
      <c r="A18" s="47"/>
      <c r="B18" s="49"/>
      <c r="C18" s="121" t="s">
        <v>36</v>
      </c>
      <c r="D18" s="123"/>
      <c r="E18" s="123"/>
      <c r="F18" s="123"/>
      <c r="G18" s="123"/>
      <c r="H18" s="123"/>
      <c r="I18" s="123"/>
      <c r="J18" s="123"/>
      <c r="K18" s="123"/>
      <c r="L18" s="123"/>
      <c r="M18" s="123"/>
      <c r="N18" s="123"/>
      <c r="O18" s="123"/>
      <c r="P18" s="123"/>
      <c r="Q18" s="123"/>
      <c r="R18" s="123"/>
      <c r="S18" s="123"/>
      <c r="T18" s="47"/>
      <c r="U18" s="47"/>
    </row>
    <row r="19" spans="1:21" ht="15" customHeight="1" x14ac:dyDescent="0.2">
      <c r="A19" s="47"/>
      <c r="B19" s="49"/>
      <c r="C19" s="121" t="s">
        <v>37</v>
      </c>
      <c r="D19" s="123"/>
      <c r="E19" s="123"/>
      <c r="F19" s="123"/>
      <c r="G19" s="123"/>
      <c r="H19" s="123"/>
      <c r="I19" s="123"/>
      <c r="J19" s="123"/>
      <c r="K19" s="123"/>
      <c r="L19" s="123"/>
      <c r="M19" s="123"/>
      <c r="N19" s="123"/>
      <c r="O19" s="123"/>
      <c r="P19" s="123"/>
      <c r="Q19" s="123"/>
      <c r="R19" s="123"/>
      <c r="S19" s="123"/>
      <c r="T19" s="47"/>
      <c r="U19" s="47"/>
    </row>
    <row r="20" spans="1:21" ht="15" customHeight="1" x14ac:dyDescent="0.2">
      <c r="A20" s="47"/>
      <c r="B20" s="49"/>
      <c r="C20" s="121" t="s">
        <v>38</v>
      </c>
      <c r="D20" s="123"/>
      <c r="E20" s="123"/>
      <c r="F20" s="123"/>
      <c r="G20" s="123"/>
      <c r="H20" s="123"/>
      <c r="I20" s="123"/>
      <c r="J20" s="123"/>
      <c r="K20" s="123"/>
      <c r="L20" s="123"/>
      <c r="M20" s="123"/>
      <c r="N20" s="123"/>
      <c r="O20" s="123"/>
      <c r="P20" s="123"/>
      <c r="Q20" s="123"/>
      <c r="R20" s="123"/>
      <c r="S20" s="123"/>
      <c r="T20" s="47"/>
      <c r="U20" s="47"/>
    </row>
    <row r="21" spans="1:21" ht="19.5" customHeight="1" x14ac:dyDescent="0.2">
      <c r="A21" s="53"/>
      <c r="B21" s="38"/>
      <c r="C21" s="38"/>
      <c r="D21" s="38"/>
      <c r="E21" s="38"/>
      <c r="F21" s="38"/>
      <c r="G21" s="38"/>
      <c r="H21" s="38"/>
      <c r="I21" s="38"/>
      <c r="J21" s="38"/>
      <c r="K21" s="38"/>
      <c r="L21" s="38"/>
      <c r="M21" s="38"/>
      <c r="N21" s="38"/>
      <c r="O21" s="38"/>
      <c r="P21" s="38"/>
      <c r="Q21" s="38"/>
      <c r="R21" s="38"/>
      <c r="S21" s="38"/>
    </row>
    <row r="22" spans="1:21" ht="15" customHeight="1" x14ac:dyDescent="0.2">
      <c r="A22" s="44"/>
      <c r="I22" s="61"/>
      <c r="J22" s="125" t="s">
        <v>5</v>
      </c>
      <c r="K22" s="126"/>
      <c r="L22" s="126"/>
      <c r="M22" s="126"/>
      <c r="N22" s="126"/>
      <c r="O22" s="127"/>
      <c r="Q22" s="76"/>
      <c r="R22" s="76"/>
    </row>
    <row r="23" spans="1:21" ht="15" customHeight="1" x14ac:dyDescent="0.2">
      <c r="A23" s="44"/>
      <c r="I23" s="7"/>
      <c r="J23" s="126" t="s">
        <v>40</v>
      </c>
      <c r="K23" s="126"/>
      <c r="L23" s="126"/>
      <c r="M23" s="126"/>
      <c r="N23" s="4"/>
      <c r="O23" s="15"/>
      <c r="Q23" s="74"/>
      <c r="R23" s="74"/>
    </row>
    <row r="24" spans="1:21" ht="15" customHeight="1" x14ac:dyDescent="0.2">
      <c r="A24" s="53"/>
      <c r="B24" s="38"/>
      <c r="C24" s="38"/>
      <c r="D24" s="38"/>
      <c r="E24" s="38"/>
      <c r="F24" s="38"/>
      <c r="G24" s="38"/>
      <c r="H24" s="38"/>
      <c r="I24" s="38"/>
      <c r="J24" s="38"/>
      <c r="K24" s="38"/>
      <c r="L24" s="38"/>
      <c r="M24" s="38"/>
      <c r="N24" s="38"/>
      <c r="O24" s="38"/>
      <c r="P24" s="38"/>
      <c r="Q24" s="38"/>
      <c r="R24" s="38"/>
      <c r="S24" s="38"/>
    </row>
    <row r="25" spans="1:21" ht="18" customHeight="1" x14ac:dyDescent="0.2">
      <c r="A25" s="50"/>
      <c r="B25" s="126" t="s">
        <v>47</v>
      </c>
      <c r="C25" s="126"/>
      <c r="D25" s="126"/>
      <c r="E25" s="126"/>
      <c r="F25" s="126"/>
      <c r="G25" s="126"/>
      <c r="H25" s="126"/>
      <c r="I25" s="126"/>
      <c r="J25" s="126"/>
      <c r="K25" s="126"/>
      <c r="L25" s="126"/>
      <c r="T25" s="50"/>
      <c r="U25" s="50"/>
    </row>
    <row r="26" spans="1:21" ht="17.25" customHeight="1" x14ac:dyDescent="0.2">
      <c r="A26" s="50"/>
      <c r="B26" s="75"/>
      <c r="C26" s="75"/>
      <c r="D26" s="75"/>
      <c r="E26" s="75"/>
      <c r="F26" s="75"/>
      <c r="G26" s="75"/>
      <c r="H26" s="51"/>
      <c r="I26" s="51"/>
      <c r="J26" s="51"/>
      <c r="T26" s="50"/>
      <c r="U26" s="50"/>
    </row>
    <row r="27" spans="1:21" ht="14.45" customHeight="1" x14ac:dyDescent="0.2">
      <c r="A27" s="50"/>
      <c r="B27" s="69"/>
      <c r="E27" s="51"/>
      <c r="F27" s="51"/>
      <c r="G27" s="51"/>
      <c r="H27" s="51"/>
      <c r="I27" s="51"/>
      <c r="J27" s="51"/>
      <c r="T27" s="50"/>
      <c r="U27" s="50"/>
    </row>
    <row r="28" spans="1:21" ht="14.45" customHeight="1" x14ac:dyDescent="0.2">
      <c r="A28" s="124" t="s">
        <v>35</v>
      </c>
      <c r="B28" s="124"/>
      <c r="C28" s="124"/>
      <c r="D28" s="124"/>
      <c r="E28" s="124"/>
      <c r="F28" s="124"/>
      <c r="G28" s="124"/>
      <c r="H28" s="124"/>
      <c r="I28" s="124"/>
      <c r="J28" s="124"/>
      <c r="K28" s="124"/>
      <c r="L28" s="124"/>
      <c r="M28" s="124"/>
      <c r="N28" s="124"/>
      <c r="O28" s="124"/>
      <c r="P28" s="124"/>
      <c r="Q28" s="124"/>
      <c r="R28" s="124"/>
      <c r="S28" s="124"/>
      <c r="T28" s="124"/>
      <c r="U28" s="124"/>
    </row>
    <row r="30" spans="1:21" ht="15" customHeight="1" x14ac:dyDescent="0.2">
      <c r="B30" s="51"/>
      <c r="C30" s="51"/>
      <c r="D30" s="51"/>
      <c r="E30" s="51"/>
      <c r="F30" s="51"/>
      <c r="G30" s="51"/>
      <c r="H30" s="51"/>
      <c r="I30" s="51"/>
    </row>
    <row r="31" spans="1:21" ht="41.25" customHeight="1" x14ac:dyDescent="0.2">
      <c r="A31" s="118" t="s">
        <v>39</v>
      </c>
      <c r="B31" s="118"/>
      <c r="C31" s="118"/>
      <c r="D31" s="118"/>
      <c r="E31" s="118"/>
      <c r="F31" s="118"/>
      <c r="G31" s="118"/>
      <c r="H31" s="118"/>
      <c r="I31" s="118"/>
      <c r="J31" s="118"/>
      <c r="K31" s="118"/>
      <c r="L31" s="118"/>
      <c r="M31" s="118"/>
      <c r="N31" s="118"/>
      <c r="O31" s="118"/>
      <c r="P31" s="118"/>
      <c r="Q31" s="118"/>
      <c r="R31" s="118"/>
      <c r="S31" s="118"/>
    </row>
    <row r="33" spans="1:20" ht="78.75" customHeight="1" x14ac:dyDescent="0.2">
      <c r="A33" s="97" t="s">
        <v>6</v>
      </c>
      <c r="B33" s="97" t="s">
        <v>24</v>
      </c>
      <c r="C33" s="97"/>
      <c r="D33" s="97"/>
      <c r="E33" s="97"/>
      <c r="F33" s="97"/>
      <c r="G33" s="97"/>
      <c r="H33" s="97"/>
      <c r="I33" s="97"/>
      <c r="J33" s="97"/>
      <c r="K33" s="119" t="s">
        <v>25</v>
      </c>
      <c r="L33" s="120"/>
      <c r="M33" s="120"/>
      <c r="N33" s="120"/>
      <c r="O33" s="120"/>
      <c r="P33" s="120"/>
      <c r="Q33" s="120"/>
      <c r="R33" s="120"/>
      <c r="S33" s="71" t="s">
        <v>7</v>
      </c>
    </row>
    <row r="34" spans="1:20" ht="24.75" customHeight="1" x14ac:dyDescent="0.2">
      <c r="A34" s="97"/>
      <c r="B34" s="97"/>
      <c r="C34" s="97"/>
      <c r="D34" s="97"/>
      <c r="E34" s="97"/>
      <c r="F34" s="97"/>
      <c r="G34" s="97"/>
      <c r="H34" s="97"/>
      <c r="I34" s="97"/>
      <c r="J34" s="97"/>
      <c r="K34" s="71" t="s">
        <v>8</v>
      </c>
      <c r="L34" s="71" t="s">
        <v>9</v>
      </c>
      <c r="M34" s="71" t="s">
        <v>10</v>
      </c>
      <c r="N34" s="71" t="s">
        <v>11</v>
      </c>
      <c r="O34" s="71" t="s">
        <v>12</v>
      </c>
      <c r="P34" s="71" t="s">
        <v>13</v>
      </c>
      <c r="Q34" s="71" t="s">
        <v>14</v>
      </c>
      <c r="R34" s="34" t="s">
        <v>15</v>
      </c>
      <c r="S34" s="71"/>
    </row>
    <row r="35" spans="1:20" s="69" customFormat="1" ht="15" customHeight="1" x14ac:dyDescent="0.25">
      <c r="A35" s="61">
        <v>1</v>
      </c>
      <c r="B35" s="134">
        <v>2</v>
      </c>
      <c r="C35" s="135"/>
      <c r="D35" s="135"/>
      <c r="E35" s="135"/>
      <c r="F35" s="135"/>
      <c r="G35" s="135"/>
      <c r="H35" s="135"/>
      <c r="I35" s="135"/>
      <c r="J35" s="136"/>
      <c r="K35" s="61">
        <v>3</v>
      </c>
      <c r="L35" s="61">
        <v>4</v>
      </c>
      <c r="M35" s="61">
        <v>5</v>
      </c>
      <c r="N35" s="61">
        <v>6</v>
      </c>
      <c r="O35" s="61">
        <v>7</v>
      </c>
      <c r="P35" s="61">
        <v>8</v>
      </c>
      <c r="Q35" s="61">
        <v>9</v>
      </c>
      <c r="R35" s="78">
        <v>10</v>
      </c>
      <c r="S35" s="61">
        <v>11</v>
      </c>
    </row>
    <row r="36" spans="1:20" ht="27" customHeight="1" x14ac:dyDescent="0.2">
      <c r="A36" s="61">
        <v>1</v>
      </c>
      <c r="B36" s="137" t="s">
        <v>52</v>
      </c>
      <c r="C36" s="138"/>
      <c r="D36" s="138"/>
      <c r="E36" s="138"/>
      <c r="F36" s="138"/>
      <c r="G36" s="138"/>
      <c r="H36" s="138"/>
      <c r="I36" s="138"/>
      <c r="J36" s="139"/>
      <c r="K36" s="80"/>
      <c r="L36" s="79"/>
      <c r="M36" s="80"/>
      <c r="N36" s="80"/>
      <c r="O36" s="79"/>
      <c r="P36" s="80"/>
      <c r="Q36" s="80"/>
      <c r="R36" s="79"/>
      <c r="S36" s="63"/>
    </row>
    <row r="37" spans="1:20" ht="106.5" customHeight="1" x14ac:dyDescent="0.2">
      <c r="A37" s="9">
        <v>2</v>
      </c>
      <c r="B37" s="128" t="s">
        <v>54</v>
      </c>
      <c r="C37" s="129"/>
      <c r="D37" s="129"/>
      <c r="E37" s="129"/>
      <c r="F37" s="129"/>
      <c r="G37" s="129"/>
      <c r="H37" s="129"/>
      <c r="I37" s="129"/>
      <c r="J37" s="130"/>
      <c r="K37" s="79"/>
      <c r="L37" s="80"/>
      <c r="M37" s="79"/>
      <c r="N37" s="79"/>
      <c r="O37" s="80"/>
      <c r="P37" s="79"/>
      <c r="Q37" s="79"/>
      <c r="R37" s="80"/>
      <c r="S37" s="63"/>
    </row>
    <row r="38" spans="1:20" ht="35.25" customHeight="1" x14ac:dyDescent="0.2">
      <c r="A38" s="9">
        <v>3</v>
      </c>
      <c r="B38" s="128" t="s">
        <v>53</v>
      </c>
      <c r="C38" s="129"/>
      <c r="D38" s="129"/>
      <c r="E38" s="129"/>
      <c r="F38" s="129"/>
      <c r="G38" s="129"/>
      <c r="H38" s="129"/>
      <c r="I38" s="129"/>
      <c r="J38" s="130"/>
      <c r="K38" s="79"/>
      <c r="L38" s="80"/>
      <c r="M38" s="79"/>
      <c r="N38" s="79"/>
      <c r="O38" s="80"/>
      <c r="P38" s="79"/>
      <c r="Q38" s="79"/>
      <c r="R38" s="80"/>
      <c r="S38" s="63"/>
    </row>
    <row r="39" spans="1:20" ht="81.75" customHeight="1" x14ac:dyDescent="0.2">
      <c r="A39" s="9">
        <v>4</v>
      </c>
      <c r="B39" s="128" t="s">
        <v>55</v>
      </c>
      <c r="C39" s="129"/>
      <c r="D39" s="129"/>
      <c r="E39" s="129"/>
      <c r="F39" s="129"/>
      <c r="G39" s="129"/>
      <c r="H39" s="129"/>
      <c r="I39" s="129"/>
      <c r="J39" s="130"/>
      <c r="K39" s="79"/>
      <c r="L39" s="80"/>
      <c r="M39" s="79"/>
      <c r="N39" s="79"/>
      <c r="O39" s="80"/>
      <c r="P39" s="79"/>
      <c r="Q39" s="79"/>
      <c r="R39" s="80"/>
      <c r="S39" s="63"/>
    </row>
    <row r="40" spans="1:20" ht="53.25" customHeight="1" x14ac:dyDescent="0.2">
      <c r="A40" s="9">
        <v>5</v>
      </c>
      <c r="B40" s="128" t="s">
        <v>56</v>
      </c>
      <c r="C40" s="129"/>
      <c r="D40" s="129"/>
      <c r="E40" s="129"/>
      <c r="F40" s="129"/>
      <c r="G40" s="129"/>
      <c r="H40" s="129"/>
      <c r="I40" s="129"/>
      <c r="J40" s="130"/>
      <c r="K40" s="79"/>
      <c r="L40" s="80"/>
      <c r="M40" s="79"/>
      <c r="N40" s="79"/>
      <c r="O40" s="80"/>
      <c r="P40" s="79"/>
      <c r="Q40" s="79"/>
      <c r="R40" s="80"/>
      <c r="S40" s="63"/>
    </row>
    <row r="41" spans="1:20" ht="66" customHeight="1" x14ac:dyDescent="0.2">
      <c r="A41" s="9">
        <v>6</v>
      </c>
      <c r="B41" s="128" t="s">
        <v>174</v>
      </c>
      <c r="C41" s="129"/>
      <c r="D41" s="129"/>
      <c r="E41" s="129"/>
      <c r="F41" s="129"/>
      <c r="G41" s="129"/>
      <c r="H41" s="129"/>
      <c r="I41" s="129"/>
      <c r="J41" s="130"/>
      <c r="K41" s="68" t="s">
        <v>179</v>
      </c>
      <c r="L41" s="66">
        <f>L36*178.2</f>
        <v>0</v>
      </c>
      <c r="M41" s="68" t="s">
        <v>179</v>
      </c>
      <c r="N41" s="68" t="s">
        <v>179</v>
      </c>
      <c r="O41" s="68" t="s">
        <v>179</v>
      </c>
      <c r="P41" s="68" t="s">
        <v>179</v>
      </c>
      <c r="Q41" s="68" t="s">
        <v>179</v>
      </c>
      <c r="R41" s="68" t="s">
        <v>179</v>
      </c>
      <c r="S41" s="67">
        <f>L41</f>
        <v>0</v>
      </c>
    </row>
    <row r="42" spans="1:20" ht="65.25" customHeight="1" x14ac:dyDescent="0.2">
      <c r="A42" s="9">
        <v>7</v>
      </c>
      <c r="B42" s="128" t="s">
        <v>97</v>
      </c>
      <c r="C42" s="129"/>
      <c r="D42" s="129"/>
      <c r="E42" s="129"/>
      <c r="F42" s="129"/>
      <c r="G42" s="129"/>
      <c r="H42" s="129"/>
      <c r="I42" s="129"/>
      <c r="J42" s="130"/>
      <c r="K42" s="68" t="s">
        <v>179</v>
      </c>
      <c r="L42" s="68" t="s">
        <v>179</v>
      </c>
      <c r="M42" s="68" t="s">
        <v>179</v>
      </c>
      <c r="N42" s="68" t="s">
        <v>179</v>
      </c>
      <c r="O42" s="66">
        <f>O36*427.68</f>
        <v>0</v>
      </c>
      <c r="P42" s="68" t="s">
        <v>179</v>
      </c>
      <c r="Q42" s="68" t="s">
        <v>179</v>
      </c>
      <c r="R42" s="66">
        <f>R36*594</f>
        <v>0</v>
      </c>
      <c r="S42" s="67">
        <f>O42+R42</f>
        <v>0</v>
      </c>
      <c r="T42" s="10"/>
    </row>
    <row r="43" spans="1:20" ht="66" customHeight="1" x14ac:dyDescent="0.2">
      <c r="A43" s="9">
        <v>8</v>
      </c>
      <c r="B43" s="128" t="s">
        <v>122</v>
      </c>
      <c r="C43" s="129"/>
      <c r="D43" s="129"/>
      <c r="E43" s="129"/>
      <c r="F43" s="129"/>
      <c r="G43" s="129"/>
      <c r="H43" s="129"/>
      <c r="I43" s="129"/>
      <c r="J43" s="130"/>
      <c r="K43" s="66">
        <f>K37*178.2</f>
        <v>0</v>
      </c>
      <c r="L43" s="68" t="s">
        <v>179</v>
      </c>
      <c r="M43" s="66">
        <f>M37*178.2</f>
        <v>0</v>
      </c>
      <c r="N43" s="68" t="s">
        <v>179</v>
      </c>
      <c r="O43" s="68" t="s">
        <v>179</v>
      </c>
      <c r="P43" s="68" t="s">
        <v>179</v>
      </c>
      <c r="Q43" s="68" t="s">
        <v>179</v>
      </c>
      <c r="R43" s="68" t="s">
        <v>179</v>
      </c>
      <c r="S43" s="67">
        <f>K43+M43</f>
        <v>0</v>
      </c>
      <c r="T43" s="10"/>
    </row>
    <row r="44" spans="1:20" ht="77.25" customHeight="1" x14ac:dyDescent="0.2">
      <c r="A44" s="9">
        <v>9</v>
      </c>
      <c r="B44" s="128" t="s">
        <v>98</v>
      </c>
      <c r="C44" s="129"/>
      <c r="D44" s="129"/>
      <c r="E44" s="129"/>
      <c r="F44" s="129"/>
      <c r="G44" s="129"/>
      <c r="H44" s="129"/>
      <c r="I44" s="129"/>
      <c r="J44" s="130"/>
      <c r="K44" s="68"/>
      <c r="L44" s="68" t="s">
        <v>179</v>
      </c>
      <c r="M44" s="68" t="s">
        <v>179</v>
      </c>
      <c r="N44" s="66">
        <f>N37*332.64</f>
        <v>0</v>
      </c>
      <c r="O44" s="68" t="s">
        <v>179</v>
      </c>
      <c r="P44" s="66">
        <f>P37*427.68</f>
        <v>0</v>
      </c>
      <c r="Q44" s="66">
        <f>Q37*594</f>
        <v>0</v>
      </c>
      <c r="R44" s="68" t="s">
        <v>179</v>
      </c>
      <c r="S44" s="67">
        <f>N44+P44+Q44</f>
        <v>0</v>
      </c>
    </row>
    <row r="45" spans="1:20" ht="67.5" customHeight="1" x14ac:dyDescent="0.2">
      <c r="A45" s="9">
        <v>10</v>
      </c>
      <c r="B45" s="128" t="s">
        <v>99</v>
      </c>
      <c r="C45" s="129"/>
      <c r="D45" s="129"/>
      <c r="E45" s="129"/>
      <c r="F45" s="129"/>
      <c r="G45" s="129"/>
      <c r="H45" s="129"/>
      <c r="I45" s="129"/>
      <c r="J45" s="130"/>
      <c r="K45" s="66">
        <f>K38*178.2</f>
        <v>0</v>
      </c>
      <c r="L45" s="68" t="s">
        <v>179</v>
      </c>
      <c r="M45" s="66">
        <f>M38*178.2</f>
        <v>0</v>
      </c>
      <c r="N45" s="68" t="s">
        <v>179</v>
      </c>
      <c r="O45" s="68" t="s">
        <v>179</v>
      </c>
      <c r="P45" s="68" t="s">
        <v>179</v>
      </c>
      <c r="Q45" s="68" t="s">
        <v>179</v>
      </c>
      <c r="R45" s="68" t="s">
        <v>179</v>
      </c>
      <c r="S45" s="67">
        <f>K45+M45</f>
        <v>0</v>
      </c>
    </row>
    <row r="46" spans="1:20" ht="76.5" customHeight="1" x14ac:dyDescent="0.2">
      <c r="A46" s="9">
        <v>11</v>
      </c>
      <c r="B46" s="128" t="s">
        <v>100</v>
      </c>
      <c r="C46" s="129"/>
      <c r="D46" s="129"/>
      <c r="E46" s="129"/>
      <c r="F46" s="129"/>
      <c r="G46" s="129"/>
      <c r="H46" s="129"/>
      <c r="I46" s="129"/>
      <c r="J46" s="130"/>
      <c r="K46" s="68" t="s">
        <v>179</v>
      </c>
      <c r="L46" s="68" t="s">
        <v>179</v>
      </c>
      <c r="M46" s="68" t="s">
        <v>179</v>
      </c>
      <c r="N46" s="66">
        <f>N38*332.64</f>
        <v>0</v>
      </c>
      <c r="O46" s="68" t="s">
        <v>179</v>
      </c>
      <c r="P46" s="66">
        <f>P38*427.68</f>
        <v>0</v>
      </c>
      <c r="Q46" s="66">
        <f>Q38*594</f>
        <v>0</v>
      </c>
      <c r="R46" s="68" t="s">
        <v>179</v>
      </c>
      <c r="S46" s="67">
        <f>N46+P46+Q46</f>
        <v>0</v>
      </c>
    </row>
    <row r="47" spans="1:20" ht="63.75" customHeight="1" x14ac:dyDescent="0.2">
      <c r="A47" s="9">
        <v>12</v>
      </c>
      <c r="B47" s="128" t="s">
        <v>101</v>
      </c>
      <c r="C47" s="129"/>
      <c r="D47" s="129"/>
      <c r="E47" s="129"/>
      <c r="F47" s="129"/>
      <c r="G47" s="129"/>
      <c r="H47" s="129"/>
      <c r="I47" s="129"/>
      <c r="J47" s="130"/>
      <c r="K47" s="66">
        <f>K39*178.2</f>
        <v>0</v>
      </c>
      <c r="L47" s="68" t="s">
        <v>179</v>
      </c>
      <c r="M47" s="66">
        <f>M39*178.2</f>
        <v>0</v>
      </c>
      <c r="N47" s="68" t="s">
        <v>179</v>
      </c>
      <c r="O47" s="68" t="s">
        <v>179</v>
      </c>
      <c r="P47" s="68" t="s">
        <v>179</v>
      </c>
      <c r="Q47" s="68" t="s">
        <v>179</v>
      </c>
      <c r="R47" s="68" t="s">
        <v>179</v>
      </c>
      <c r="S47" s="67">
        <f>K47+M47</f>
        <v>0</v>
      </c>
    </row>
    <row r="48" spans="1:20" ht="77.25" customHeight="1" x14ac:dyDescent="0.2">
      <c r="A48" s="9">
        <v>13</v>
      </c>
      <c r="B48" s="128" t="s">
        <v>102</v>
      </c>
      <c r="C48" s="129"/>
      <c r="D48" s="129"/>
      <c r="E48" s="129"/>
      <c r="F48" s="129"/>
      <c r="G48" s="129"/>
      <c r="H48" s="129"/>
      <c r="I48" s="129"/>
      <c r="J48" s="130"/>
      <c r="K48" s="68" t="s">
        <v>179</v>
      </c>
      <c r="L48" s="68" t="s">
        <v>179</v>
      </c>
      <c r="M48" s="68" t="s">
        <v>179</v>
      </c>
      <c r="N48" s="66">
        <f>N39*332.64</f>
        <v>0</v>
      </c>
      <c r="O48" s="68" t="s">
        <v>179</v>
      </c>
      <c r="P48" s="66">
        <f>P39*427.68</f>
        <v>0</v>
      </c>
      <c r="Q48" s="66">
        <f>Q39*594</f>
        <v>0</v>
      </c>
      <c r="R48" s="68" t="s">
        <v>179</v>
      </c>
      <c r="S48" s="67">
        <f>N48+P48+Q48</f>
        <v>0</v>
      </c>
    </row>
    <row r="49" spans="1:19" ht="102" customHeight="1" x14ac:dyDescent="0.2">
      <c r="A49" s="9">
        <v>14</v>
      </c>
      <c r="B49" s="128" t="s">
        <v>180</v>
      </c>
      <c r="C49" s="129"/>
      <c r="D49" s="129"/>
      <c r="E49" s="129"/>
      <c r="F49" s="129"/>
      <c r="G49" s="129"/>
      <c r="H49" s="129"/>
      <c r="I49" s="129"/>
      <c r="J49" s="130"/>
      <c r="K49" s="66">
        <f>K40*178.2</f>
        <v>0</v>
      </c>
      <c r="L49" s="68" t="s">
        <v>179</v>
      </c>
      <c r="M49" s="66">
        <f>M40*178.2</f>
        <v>0</v>
      </c>
      <c r="N49" s="66">
        <f>N40*332.64</f>
        <v>0</v>
      </c>
      <c r="O49" s="68" t="s">
        <v>179</v>
      </c>
      <c r="P49" s="66">
        <f>P40*427.68</f>
        <v>0</v>
      </c>
      <c r="Q49" s="66">
        <f>Q40*594</f>
        <v>0</v>
      </c>
      <c r="R49" s="68" t="s">
        <v>179</v>
      </c>
      <c r="S49" s="67">
        <f>K49+M49+N49+P49+Q49</f>
        <v>0</v>
      </c>
    </row>
    <row r="50" spans="1:19" ht="28.5" customHeight="1" x14ac:dyDescent="0.2">
      <c r="A50" s="9">
        <v>15</v>
      </c>
      <c r="B50" s="128" t="s">
        <v>57</v>
      </c>
      <c r="C50" s="129"/>
      <c r="D50" s="129"/>
      <c r="E50" s="129"/>
      <c r="F50" s="129"/>
      <c r="G50" s="129"/>
      <c r="H50" s="129"/>
      <c r="I50" s="129"/>
      <c r="J50" s="130"/>
      <c r="K50" s="67">
        <f>K43+K45+K47+K49</f>
        <v>0</v>
      </c>
      <c r="L50" s="67">
        <f>L41</f>
        <v>0</v>
      </c>
      <c r="M50" s="67">
        <f>M43+M45+M47+M49</f>
        <v>0</v>
      </c>
      <c r="N50" s="67">
        <f>N44+N46+N48+N49</f>
        <v>0</v>
      </c>
      <c r="O50" s="67">
        <f>O42</f>
        <v>0</v>
      </c>
      <c r="P50" s="67">
        <f>P44+P46+P48+P49</f>
        <v>0</v>
      </c>
      <c r="Q50" s="67">
        <f>SUM(Q44+Q46+Q48+Q49)</f>
        <v>0</v>
      </c>
      <c r="R50" s="67">
        <f>R42</f>
        <v>0</v>
      </c>
      <c r="S50" s="67">
        <f>SUM(S41:S49)</f>
        <v>0</v>
      </c>
    </row>
    <row r="51" spans="1:19" ht="14.25" x14ac:dyDescent="0.2">
      <c r="A51" s="8"/>
      <c r="B51" s="6"/>
      <c r="C51" s="6"/>
    </row>
    <row r="52" spans="1:19" ht="30" customHeight="1" thickBot="1" x14ac:dyDescent="0.25">
      <c r="A52" s="140" t="s">
        <v>45</v>
      </c>
      <c r="B52" s="140"/>
      <c r="C52" s="140"/>
      <c r="D52" s="140"/>
      <c r="E52" s="140"/>
      <c r="F52" s="140"/>
      <c r="G52" s="140"/>
      <c r="H52" s="140"/>
      <c r="I52" s="140"/>
      <c r="J52" s="140"/>
      <c r="K52" s="140"/>
      <c r="L52" s="140"/>
      <c r="M52" s="140"/>
      <c r="N52" s="140"/>
      <c r="O52" s="140"/>
      <c r="P52" s="140"/>
      <c r="Q52" s="140"/>
      <c r="R52" s="140"/>
      <c r="S52" s="140"/>
    </row>
    <row r="53" spans="1:19" ht="18.75" customHeight="1" thickBot="1" x14ac:dyDescent="0.25">
      <c r="A53" s="40" t="s">
        <v>44</v>
      </c>
      <c r="B53" s="17"/>
      <c r="C53" s="17"/>
      <c r="D53" s="17"/>
      <c r="E53" s="17"/>
      <c r="G53" s="17"/>
      <c r="H53" s="17"/>
      <c r="I53" s="20">
        <f>S50</f>
        <v>0</v>
      </c>
      <c r="J53" s="17"/>
      <c r="K53" s="16"/>
    </row>
    <row r="54" spans="1:19" ht="18.75" customHeight="1" x14ac:dyDescent="0.2">
      <c r="A54" s="40"/>
      <c r="B54" s="17"/>
      <c r="C54" s="17"/>
      <c r="D54" s="17"/>
      <c r="E54" s="17"/>
      <c r="F54" s="22"/>
      <c r="G54" s="17"/>
      <c r="H54" s="17"/>
      <c r="I54" s="17"/>
      <c r="J54" s="17"/>
      <c r="K54" s="16"/>
    </row>
    <row r="55" spans="1:19" ht="18.75" customHeight="1" x14ac:dyDescent="0.2">
      <c r="A55" s="40"/>
      <c r="B55" s="17"/>
      <c r="C55" s="17"/>
      <c r="D55" s="17"/>
      <c r="E55" s="17"/>
      <c r="F55" s="22"/>
      <c r="G55" s="17"/>
      <c r="H55" s="17"/>
      <c r="I55" s="17"/>
      <c r="J55" s="17"/>
      <c r="K55" s="16"/>
    </row>
    <row r="56" spans="1:19" ht="34.5" customHeight="1" x14ac:dyDescent="0.25">
      <c r="A56" s="96" t="s">
        <v>41</v>
      </c>
      <c r="B56" s="131"/>
      <c r="C56" s="131"/>
      <c r="D56" s="131"/>
      <c r="E56" s="131"/>
      <c r="F56" s="131"/>
      <c r="G56" s="131"/>
      <c r="H56" s="131"/>
      <c r="I56" s="131"/>
      <c r="J56" s="131"/>
      <c r="K56" s="131"/>
      <c r="L56" s="131"/>
      <c r="M56" s="131"/>
      <c r="N56" s="131"/>
      <c r="O56" s="131"/>
      <c r="P56" s="131"/>
      <c r="Q56" s="131"/>
      <c r="R56" s="131"/>
      <c r="S56" s="131"/>
    </row>
    <row r="57" spans="1:19" ht="18" x14ac:dyDescent="0.25">
      <c r="A57" s="77"/>
      <c r="B57" s="77"/>
      <c r="C57" s="77"/>
      <c r="D57" s="77"/>
      <c r="E57" s="77"/>
      <c r="F57" s="77"/>
      <c r="G57" s="77"/>
      <c r="H57" s="77"/>
      <c r="I57" s="77"/>
      <c r="J57" s="77"/>
      <c r="K57" s="77"/>
      <c r="L57" s="77"/>
      <c r="M57" s="77"/>
      <c r="N57" s="77"/>
      <c r="O57" s="77"/>
      <c r="P57" s="77"/>
      <c r="Q57" s="77"/>
      <c r="R57" s="77"/>
      <c r="S57" s="77"/>
    </row>
    <row r="58" spans="1:19" ht="67.5" customHeight="1" x14ac:dyDescent="0.2">
      <c r="A58" s="97" t="s">
        <v>6</v>
      </c>
      <c r="B58" s="97" t="s">
        <v>24</v>
      </c>
      <c r="C58" s="97"/>
      <c r="D58" s="97"/>
      <c r="E58" s="97"/>
      <c r="F58" s="97"/>
      <c r="G58" s="97"/>
      <c r="H58" s="97"/>
      <c r="I58" s="97"/>
      <c r="J58" s="97"/>
      <c r="K58" s="119" t="s">
        <v>25</v>
      </c>
      <c r="L58" s="120"/>
      <c r="M58" s="120"/>
      <c r="N58" s="120"/>
      <c r="O58" s="120"/>
      <c r="P58" s="120"/>
      <c r="Q58" s="120"/>
      <c r="R58" s="141"/>
      <c r="S58" s="71" t="s">
        <v>7</v>
      </c>
    </row>
    <row r="59" spans="1:19" x14ac:dyDescent="0.2">
      <c r="A59" s="97"/>
      <c r="B59" s="97"/>
      <c r="C59" s="97"/>
      <c r="D59" s="97"/>
      <c r="E59" s="97"/>
      <c r="F59" s="97"/>
      <c r="G59" s="97"/>
      <c r="H59" s="97"/>
      <c r="I59" s="97"/>
      <c r="J59" s="97"/>
      <c r="K59" s="71" t="s">
        <v>8</v>
      </c>
      <c r="L59" s="71" t="s">
        <v>9</v>
      </c>
      <c r="M59" s="71" t="s">
        <v>10</v>
      </c>
      <c r="N59" s="71" t="s">
        <v>11</v>
      </c>
      <c r="O59" s="71" t="s">
        <v>12</v>
      </c>
      <c r="P59" s="71" t="s">
        <v>13</v>
      </c>
      <c r="Q59" s="71" t="s">
        <v>14</v>
      </c>
      <c r="R59" s="34" t="s">
        <v>15</v>
      </c>
      <c r="S59" s="71"/>
    </row>
    <row r="60" spans="1:19" s="69" customFormat="1" ht="15" customHeight="1" x14ac:dyDescent="0.25">
      <c r="A60" s="61">
        <v>1</v>
      </c>
      <c r="B60" s="134">
        <v>2</v>
      </c>
      <c r="C60" s="135"/>
      <c r="D60" s="135"/>
      <c r="E60" s="135"/>
      <c r="F60" s="135"/>
      <c r="G60" s="135"/>
      <c r="H60" s="135"/>
      <c r="I60" s="135"/>
      <c r="J60" s="136"/>
      <c r="K60" s="61">
        <v>3</v>
      </c>
      <c r="L60" s="61">
        <v>4</v>
      </c>
      <c r="M60" s="61">
        <v>5</v>
      </c>
      <c r="N60" s="61">
        <v>6</v>
      </c>
      <c r="O60" s="61">
        <v>7</v>
      </c>
      <c r="P60" s="61">
        <v>8</v>
      </c>
      <c r="Q60" s="61">
        <v>9</v>
      </c>
      <c r="R60" s="78">
        <v>10</v>
      </c>
      <c r="S60" s="61">
        <v>11</v>
      </c>
    </row>
    <row r="61" spans="1:19" ht="26.45" customHeight="1" x14ac:dyDescent="0.2">
      <c r="A61" s="61">
        <v>1</v>
      </c>
      <c r="B61" s="137" t="s">
        <v>58</v>
      </c>
      <c r="C61" s="138"/>
      <c r="D61" s="138"/>
      <c r="E61" s="138"/>
      <c r="F61" s="138"/>
      <c r="G61" s="138"/>
      <c r="H61" s="138"/>
      <c r="I61" s="138"/>
      <c r="J61" s="139"/>
      <c r="K61" s="81"/>
      <c r="L61" s="81"/>
      <c r="M61" s="81"/>
      <c r="N61" s="81"/>
      <c r="O61" s="81"/>
      <c r="P61" s="81"/>
      <c r="Q61" s="81"/>
      <c r="R61" s="82"/>
      <c r="S61" s="63"/>
    </row>
    <row r="62" spans="1:19" ht="65.25" customHeight="1" x14ac:dyDescent="0.2">
      <c r="A62" s="9">
        <v>2</v>
      </c>
      <c r="B62" s="128" t="s">
        <v>103</v>
      </c>
      <c r="C62" s="129"/>
      <c r="D62" s="129"/>
      <c r="E62" s="129"/>
      <c r="F62" s="129"/>
      <c r="G62" s="129"/>
      <c r="H62" s="129"/>
      <c r="I62" s="129"/>
      <c r="J62" s="130"/>
      <c r="K62" s="62">
        <f>K61*138.6</f>
        <v>0</v>
      </c>
      <c r="L62" s="62">
        <f>L61*138.6</f>
        <v>0</v>
      </c>
      <c r="M62" s="62">
        <f>M61*138.6</f>
        <v>0</v>
      </c>
      <c r="N62" s="62">
        <f>N61*69.3</f>
        <v>0</v>
      </c>
      <c r="O62" s="62">
        <f>O61*69.3</f>
        <v>0</v>
      </c>
      <c r="P62" s="62">
        <f>P61*69.3</f>
        <v>0</v>
      </c>
      <c r="Q62" s="62">
        <f>Q61*69.3</f>
        <v>0</v>
      </c>
      <c r="R62" s="83">
        <f>R61*69.3</f>
        <v>0</v>
      </c>
      <c r="S62" s="62">
        <f>K62+L62+M62+N62+O62+P62+Q62+R62</f>
        <v>0</v>
      </c>
    </row>
    <row r="63" spans="1:19" ht="21.75" customHeight="1" x14ac:dyDescent="0.2">
      <c r="A63" s="8"/>
      <c r="B63" s="6"/>
      <c r="C63" s="6"/>
    </row>
    <row r="64" spans="1:19" ht="42" customHeight="1" thickBot="1" x14ac:dyDescent="0.25">
      <c r="A64" s="142" t="s">
        <v>42</v>
      </c>
      <c r="B64" s="142"/>
      <c r="C64" s="142"/>
      <c r="D64" s="142"/>
      <c r="E64" s="142"/>
      <c r="F64" s="142"/>
      <c r="G64" s="142"/>
      <c r="H64" s="142"/>
      <c r="I64" s="142"/>
      <c r="J64" s="142"/>
      <c r="K64" s="142"/>
      <c r="L64" s="142"/>
      <c r="M64" s="142"/>
      <c r="N64" s="142"/>
      <c r="O64" s="142"/>
      <c r="P64" s="142"/>
      <c r="Q64" s="142"/>
      <c r="R64" s="142"/>
      <c r="S64" s="142"/>
    </row>
    <row r="65" spans="1:19" ht="13.5" thickBot="1" x14ac:dyDescent="0.25">
      <c r="A65" s="40" t="s">
        <v>43</v>
      </c>
      <c r="B65" s="40"/>
      <c r="C65" s="40"/>
      <c r="D65" s="40"/>
      <c r="F65" s="40"/>
      <c r="G65" s="20">
        <f>S62</f>
        <v>0</v>
      </c>
      <c r="H65" s="40"/>
      <c r="I65" s="40"/>
      <c r="J65" s="40"/>
      <c r="K65" s="40"/>
      <c r="L65" s="22"/>
      <c r="M65" s="18"/>
    </row>
    <row r="66" spans="1:19" x14ac:dyDescent="0.2">
      <c r="A66" s="40"/>
      <c r="B66" s="40"/>
      <c r="C66" s="40"/>
      <c r="D66" s="40"/>
      <c r="E66" s="40"/>
      <c r="F66" s="40"/>
      <c r="G66" s="40"/>
      <c r="H66" s="40"/>
      <c r="I66" s="40"/>
      <c r="J66" s="40"/>
      <c r="K66" s="40"/>
      <c r="L66" s="22"/>
      <c r="M66" s="18"/>
    </row>
    <row r="67" spans="1:19" ht="26.25" customHeight="1" x14ac:dyDescent="0.2">
      <c r="A67" s="40"/>
      <c r="B67" s="40"/>
      <c r="C67" s="40"/>
      <c r="D67" s="40"/>
      <c r="E67" s="40"/>
      <c r="F67" s="40"/>
      <c r="G67" s="40"/>
      <c r="H67" s="40"/>
      <c r="I67" s="40"/>
      <c r="J67" s="40"/>
      <c r="K67" s="40"/>
      <c r="M67" s="18"/>
    </row>
    <row r="68" spans="1:19" ht="68.25" customHeight="1" x14ac:dyDescent="0.25">
      <c r="A68" s="96" t="s">
        <v>79</v>
      </c>
      <c r="B68" s="96"/>
      <c r="C68" s="96"/>
      <c r="D68" s="96"/>
      <c r="E68" s="96"/>
      <c r="F68" s="96"/>
      <c r="G68" s="96"/>
      <c r="H68" s="96"/>
      <c r="I68" s="96"/>
      <c r="J68" s="96"/>
      <c r="K68" s="96"/>
      <c r="L68" s="96"/>
      <c r="M68" s="96"/>
      <c r="N68" s="96"/>
      <c r="O68" s="96"/>
      <c r="P68" s="96"/>
      <c r="Q68" s="96"/>
      <c r="R68" s="96"/>
      <c r="S68" s="96"/>
    </row>
    <row r="69" spans="1:19" x14ac:dyDescent="0.2">
      <c r="A69" s="40"/>
      <c r="B69" s="40"/>
      <c r="C69" s="40"/>
      <c r="D69" s="40"/>
      <c r="E69" s="40"/>
      <c r="F69" s="40"/>
      <c r="G69" s="40"/>
      <c r="H69" s="40"/>
      <c r="I69" s="40"/>
      <c r="J69" s="40"/>
      <c r="K69" s="40"/>
      <c r="L69" s="22"/>
      <c r="M69" s="18"/>
    </row>
    <row r="70" spans="1:19" ht="66.75" customHeight="1" x14ac:dyDescent="0.2">
      <c r="A70" s="97" t="s">
        <v>6</v>
      </c>
      <c r="B70" s="97" t="s">
        <v>24</v>
      </c>
      <c r="C70" s="97"/>
      <c r="D70" s="97"/>
      <c r="E70" s="97"/>
      <c r="F70" s="97"/>
      <c r="G70" s="97"/>
      <c r="H70" s="97"/>
      <c r="I70" s="97"/>
      <c r="J70" s="97"/>
      <c r="K70" s="119" t="s">
        <v>25</v>
      </c>
      <c r="L70" s="120"/>
      <c r="M70" s="120"/>
      <c r="N70" s="120"/>
      <c r="O70" s="120"/>
      <c r="P70" s="120"/>
      <c r="Q70" s="120"/>
      <c r="R70" s="141"/>
      <c r="S70" s="98" t="s">
        <v>7</v>
      </c>
    </row>
    <row r="71" spans="1:19" ht="30" customHeight="1" x14ac:dyDescent="0.2">
      <c r="A71" s="97"/>
      <c r="B71" s="97"/>
      <c r="C71" s="97"/>
      <c r="D71" s="97"/>
      <c r="E71" s="97"/>
      <c r="F71" s="97"/>
      <c r="G71" s="97"/>
      <c r="H71" s="97"/>
      <c r="I71" s="97"/>
      <c r="J71" s="97"/>
      <c r="K71" s="71" t="s">
        <v>8</v>
      </c>
      <c r="L71" s="71" t="s">
        <v>9</v>
      </c>
      <c r="M71" s="71" t="s">
        <v>10</v>
      </c>
      <c r="N71" s="71" t="s">
        <v>11</v>
      </c>
      <c r="O71" s="71" t="s">
        <v>12</v>
      </c>
      <c r="P71" s="71" t="s">
        <v>13</v>
      </c>
      <c r="Q71" s="71" t="s">
        <v>14</v>
      </c>
      <c r="R71" s="71" t="s">
        <v>15</v>
      </c>
      <c r="S71" s="99"/>
    </row>
    <row r="72" spans="1:19" s="69" customFormat="1" x14ac:dyDescent="0.25">
      <c r="A72" s="61">
        <v>1</v>
      </c>
      <c r="B72" s="134">
        <v>2</v>
      </c>
      <c r="C72" s="135"/>
      <c r="D72" s="135"/>
      <c r="E72" s="135"/>
      <c r="F72" s="135"/>
      <c r="G72" s="135"/>
      <c r="H72" s="135"/>
      <c r="I72" s="135"/>
      <c r="J72" s="136"/>
      <c r="K72" s="61">
        <v>3</v>
      </c>
      <c r="L72" s="61">
        <v>4</v>
      </c>
      <c r="M72" s="61">
        <v>5</v>
      </c>
      <c r="N72" s="61">
        <v>6</v>
      </c>
      <c r="O72" s="61">
        <v>7</v>
      </c>
      <c r="P72" s="61">
        <v>8</v>
      </c>
      <c r="Q72" s="61">
        <v>9</v>
      </c>
      <c r="R72" s="61">
        <v>10</v>
      </c>
      <c r="S72" s="61">
        <v>11</v>
      </c>
    </row>
    <row r="73" spans="1:19" ht="92.25" customHeight="1" x14ac:dyDescent="0.2">
      <c r="A73" s="9">
        <v>1</v>
      </c>
      <c r="B73" s="128" t="s">
        <v>185</v>
      </c>
      <c r="C73" s="129"/>
      <c r="D73" s="129"/>
      <c r="E73" s="129"/>
      <c r="F73" s="129"/>
      <c r="G73" s="129"/>
      <c r="H73" s="129"/>
      <c r="I73" s="129"/>
      <c r="J73" s="130"/>
      <c r="K73" s="79"/>
      <c r="L73" s="79"/>
      <c r="M73" s="79"/>
      <c r="N73" s="79"/>
      <c r="O73" s="79"/>
      <c r="P73" s="79"/>
      <c r="Q73" s="79"/>
      <c r="R73" s="79"/>
      <c r="S73" s="63"/>
    </row>
    <row r="74" spans="1:19" ht="89.25" customHeight="1" x14ac:dyDescent="0.2">
      <c r="A74" s="9">
        <v>2</v>
      </c>
      <c r="B74" s="128" t="s">
        <v>186</v>
      </c>
      <c r="C74" s="129"/>
      <c r="D74" s="129"/>
      <c r="E74" s="129"/>
      <c r="F74" s="129"/>
      <c r="G74" s="129"/>
      <c r="H74" s="129"/>
      <c r="I74" s="129"/>
      <c r="J74" s="130"/>
      <c r="K74" s="79"/>
      <c r="L74" s="79"/>
      <c r="M74" s="79"/>
      <c r="N74" s="79"/>
      <c r="O74" s="79"/>
      <c r="P74" s="79"/>
      <c r="Q74" s="79"/>
      <c r="R74" s="79"/>
      <c r="S74" s="63"/>
    </row>
    <row r="75" spans="1:19" ht="42.75" customHeight="1" x14ac:dyDescent="0.2">
      <c r="A75" s="9">
        <v>3</v>
      </c>
      <c r="B75" s="128" t="s">
        <v>59</v>
      </c>
      <c r="C75" s="129"/>
      <c r="D75" s="129"/>
      <c r="E75" s="129"/>
      <c r="F75" s="129"/>
      <c r="G75" s="129"/>
      <c r="H75" s="129"/>
      <c r="I75" s="129"/>
      <c r="J75" s="130"/>
      <c r="K75" s="79"/>
      <c r="L75" s="79"/>
      <c r="M75" s="79"/>
      <c r="N75" s="79"/>
      <c r="O75" s="79"/>
      <c r="P75" s="79"/>
      <c r="Q75" s="79"/>
      <c r="R75" s="79"/>
      <c r="S75" s="63"/>
    </row>
    <row r="76" spans="1:19" ht="54" customHeight="1" x14ac:dyDescent="0.2">
      <c r="A76" s="9">
        <v>4</v>
      </c>
      <c r="B76" s="128" t="s">
        <v>60</v>
      </c>
      <c r="C76" s="129"/>
      <c r="D76" s="129"/>
      <c r="E76" s="129"/>
      <c r="F76" s="129"/>
      <c r="G76" s="129"/>
      <c r="H76" s="129"/>
      <c r="I76" s="129"/>
      <c r="J76" s="130"/>
      <c r="K76" s="80"/>
      <c r="L76" s="80"/>
      <c r="M76" s="80"/>
      <c r="N76" s="80"/>
      <c r="O76" s="79"/>
      <c r="P76" s="79"/>
      <c r="Q76" s="80"/>
      <c r="R76" s="79"/>
      <c r="S76" s="63"/>
    </row>
    <row r="77" spans="1:19" ht="51.75" customHeight="1" x14ac:dyDescent="0.2">
      <c r="A77" s="9">
        <v>5</v>
      </c>
      <c r="B77" s="128" t="s">
        <v>187</v>
      </c>
      <c r="C77" s="129"/>
      <c r="D77" s="129"/>
      <c r="E77" s="129"/>
      <c r="F77" s="129"/>
      <c r="G77" s="129"/>
      <c r="H77" s="129"/>
      <c r="I77" s="129"/>
      <c r="J77" s="130"/>
      <c r="K77" s="79"/>
      <c r="L77" s="79"/>
      <c r="M77" s="79"/>
      <c r="N77" s="79"/>
      <c r="O77" s="79"/>
      <c r="P77" s="79"/>
      <c r="Q77" s="79"/>
      <c r="R77" s="79"/>
      <c r="S77" s="63"/>
    </row>
    <row r="78" spans="1:19" ht="54" customHeight="1" x14ac:dyDescent="0.2">
      <c r="A78" s="9">
        <v>6</v>
      </c>
      <c r="B78" s="128" t="s">
        <v>188</v>
      </c>
      <c r="C78" s="129"/>
      <c r="D78" s="129"/>
      <c r="E78" s="129"/>
      <c r="F78" s="129"/>
      <c r="G78" s="129"/>
      <c r="H78" s="129"/>
      <c r="I78" s="129"/>
      <c r="J78" s="130"/>
      <c r="K78" s="79"/>
      <c r="L78" s="79"/>
      <c r="M78" s="79"/>
      <c r="N78" s="79"/>
      <c r="O78" s="79"/>
      <c r="P78" s="79"/>
      <c r="Q78" s="79"/>
      <c r="R78" s="79"/>
      <c r="S78" s="68"/>
    </row>
    <row r="79" spans="1:19" ht="45.75" customHeight="1" x14ac:dyDescent="0.2">
      <c r="A79" s="9">
        <v>7</v>
      </c>
      <c r="B79" s="128" t="s">
        <v>61</v>
      </c>
      <c r="C79" s="129"/>
      <c r="D79" s="129"/>
      <c r="E79" s="129"/>
      <c r="F79" s="129"/>
      <c r="G79" s="129"/>
      <c r="H79" s="129"/>
      <c r="I79" s="129"/>
      <c r="J79" s="130"/>
      <c r="K79" s="79"/>
      <c r="L79" s="79"/>
      <c r="M79" s="79"/>
      <c r="N79" s="79"/>
      <c r="O79" s="79"/>
      <c r="P79" s="79"/>
      <c r="Q79" s="79"/>
      <c r="R79" s="79"/>
      <c r="S79" s="68"/>
    </row>
    <row r="80" spans="1:19" ht="65.25" customHeight="1" x14ac:dyDescent="0.2">
      <c r="A80" s="9">
        <v>8</v>
      </c>
      <c r="B80" s="128" t="s">
        <v>181</v>
      </c>
      <c r="C80" s="129"/>
      <c r="D80" s="129"/>
      <c r="E80" s="129"/>
      <c r="F80" s="129"/>
      <c r="G80" s="129"/>
      <c r="H80" s="129"/>
      <c r="I80" s="129"/>
      <c r="J80" s="130"/>
      <c r="K80" s="66">
        <f>K73*148.5</f>
        <v>0</v>
      </c>
      <c r="L80" s="66">
        <f>L73*148.5</f>
        <v>0</v>
      </c>
      <c r="M80" s="66">
        <f>M73*148.5</f>
        <v>0</v>
      </c>
      <c r="N80" s="68"/>
      <c r="O80" s="68"/>
      <c r="P80" s="68"/>
      <c r="Q80" s="68"/>
      <c r="R80" s="68"/>
      <c r="S80" s="67">
        <f>SUM(K80:M80)</f>
        <v>0</v>
      </c>
    </row>
    <row r="81" spans="1:19" ht="67.5" customHeight="1" x14ac:dyDescent="0.2">
      <c r="A81" s="9">
        <v>9</v>
      </c>
      <c r="B81" s="128" t="s">
        <v>182</v>
      </c>
      <c r="C81" s="129"/>
      <c r="D81" s="129"/>
      <c r="E81" s="129"/>
      <c r="F81" s="129"/>
      <c r="G81" s="129"/>
      <c r="H81" s="129"/>
      <c r="I81" s="129"/>
      <c r="J81" s="130"/>
      <c r="K81" s="66">
        <f>K74*178.2</f>
        <v>0</v>
      </c>
      <c r="L81" s="66">
        <f>L74*178.2</f>
        <v>0</v>
      </c>
      <c r="M81" s="66">
        <f>M74*178.2</f>
        <v>0</v>
      </c>
      <c r="N81" s="68"/>
      <c r="O81" s="68"/>
      <c r="P81" s="68"/>
      <c r="Q81" s="68"/>
      <c r="R81" s="68"/>
      <c r="S81" s="67">
        <f>SUM(K81:M81)</f>
        <v>0</v>
      </c>
    </row>
    <row r="82" spans="1:19" ht="81" customHeight="1" x14ac:dyDescent="0.2">
      <c r="A82" s="9">
        <v>10</v>
      </c>
      <c r="B82" s="128" t="s">
        <v>183</v>
      </c>
      <c r="C82" s="129"/>
      <c r="D82" s="129"/>
      <c r="E82" s="129"/>
      <c r="F82" s="129"/>
      <c r="G82" s="129"/>
      <c r="H82" s="129"/>
      <c r="I82" s="129"/>
      <c r="J82" s="130"/>
      <c r="K82" s="68"/>
      <c r="L82" s="68"/>
      <c r="M82" s="68"/>
      <c r="N82" s="66">
        <f>N73*277.2</f>
        <v>0</v>
      </c>
      <c r="O82" s="66">
        <f>O73*356.4</f>
        <v>0</v>
      </c>
      <c r="P82" s="66">
        <f>P73*356.4</f>
        <v>0</v>
      </c>
      <c r="Q82" s="66">
        <f>Q73*495</f>
        <v>0</v>
      </c>
      <c r="R82" s="66">
        <f>R73*495</f>
        <v>0</v>
      </c>
      <c r="S82" s="67">
        <f>SUM(N82:R82)</f>
        <v>0</v>
      </c>
    </row>
    <row r="83" spans="1:19" ht="79.5" customHeight="1" x14ac:dyDescent="0.2">
      <c r="A83" s="9">
        <v>11</v>
      </c>
      <c r="B83" s="128" t="s">
        <v>184</v>
      </c>
      <c r="C83" s="129"/>
      <c r="D83" s="129"/>
      <c r="E83" s="129"/>
      <c r="F83" s="129"/>
      <c r="G83" s="129"/>
      <c r="H83" s="129"/>
      <c r="I83" s="129"/>
      <c r="J83" s="130"/>
      <c r="K83" s="68"/>
      <c r="L83" s="68"/>
      <c r="M83" s="68"/>
      <c r="N83" s="66">
        <f>N74*332.64</f>
        <v>0</v>
      </c>
      <c r="O83" s="66">
        <f>O74*427.68</f>
        <v>0</v>
      </c>
      <c r="P83" s="66">
        <f>P74*427.68</f>
        <v>0</v>
      </c>
      <c r="Q83" s="66">
        <f>Q74*594</f>
        <v>0</v>
      </c>
      <c r="R83" s="66">
        <f>R74*594</f>
        <v>0</v>
      </c>
      <c r="S83" s="67">
        <f>SUM(N83:R83)</f>
        <v>0</v>
      </c>
    </row>
    <row r="84" spans="1:19" ht="66" customHeight="1" x14ac:dyDescent="0.2">
      <c r="A84" s="9">
        <v>12</v>
      </c>
      <c r="B84" s="128" t="s">
        <v>104</v>
      </c>
      <c r="C84" s="129"/>
      <c r="D84" s="129"/>
      <c r="E84" s="129"/>
      <c r="F84" s="129"/>
      <c r="G84" s="129"/>
      <c r="H84" s="129"/>
      <c r="I84" s="129"/>
      <c r="J84" s="130"/>
      <c r="K84" s="66">
        <f>K75*138.6</f>
        <v>0</v>
      </c>
      <c r="L84" s="66">
        <f>L75*138.6</f>
        <v>0</v>
      </c>
      <c r="M84" s="66">
        <f>M75*138.6</f>
        <v>0</v>
      </c>
      <c r="N84" s="66">
        <f>N75*69.3</f>
        <v>0</v>
      </c>
      <c r="O84" s="66">
        <f>O75*69.3</f>
        <v>0</v>
      </c>
      <c r="P84" s="66">
        <f>P75*69.3</f>
        <v>0</v>
      </c>
      <c r="Q84" s="66">
        <f>Q75*69.3</f>
        <v>0</v>
      </c>
      <c r="R84" s="66">
        <f>R75*69.3</f>
        <v>0</v>
      </c>
      <c r="S84" s="67">
        <f>SUM(K84:R84)</f>
        <v>0</v>
      </c>
    </row>
    <row r="85" spans="1:19" ht="80.25" customHeight="1" x14ac:dyDescent="0.2">
      <c r="A85" s="9">
        <v>13</v>
      </c>
      <c r="B85" s="128" t="s">
        <v>105</v>
      </c>
      <c r="C85" s="129"/>
      <c r="D85" s="129"/>
      <c r="E85" s="129"/>
      <c r="F85" s="129"/>
      <c r="G85" s="129"/>
      <c r="H85" s="129"/>
      <c r="I85" s="129"/>
      <c r="J85" s="130"/>
      <c r="K85" s="68"/>
      <c r="L85" s="68"/>
      <c r="M85" s="68"/>
      <c r="N85" s="68"/>
      <c r="O85" s="66">
        <f>O76*0</f>
        <v>0</v>
      </c>
      <c r="P85" s="66">
        <f>P76*0</f>
        <v>0</v>
      </c>
      <c r="Q85" s="68"/>
      <c r="R85" s="66">
        <f>R76*0</f>
        <v>0</v>
      </c>
      <c r="S85" s="67">
        <f>O85+P85+R85</f>
        <v>0</v>
      </c>
    </row>
    <row r="86" spans="1:19" ht="111.75" customHeight="1" x14ac:dyDescent="0.2">
      <c r="A86" s="9">
        <v>14</v>
      </c>
      <c r="B86" s="128" t="s">
        <v>106</v>
      </c>
      <c r="C86" s="129"/>
      <c r="D86" s="129"/>
      <c r="E86" s="129"/>
      <c r="F86" s="129"/>
      <c r="G86" s="129"/>
      <c r="H86" s="129"/>
      <c r="I86" s="129"/>
      <c r="J86" s="130"/>
      <c r="K86" s="66">
        <f>K77*148.5</f>
        <v>0</v>
      </c>
      <c r="L86" s="66">
        <f>L77*148.5</f>
        <v>0</v>
      </c>
      <c r="M86" s="66">
        <f>M77*148.5</f>
        <v>0</v>
      </c>
      <c r="N86" s="66">
        <f>N77*277.2</f>
        <v>0</v>
      </c>
      <c r="O86" s="66">
        <f>O77*356.4</f>
        <v>0</v>
      </c>
      <c r="P86" s="66">
        <f>P77*356.4</f>
        <v>0</v>
      </c>
      <c r="Q86" s="66">
        <f>Q77*495</f>
        <v>0</v>
      </c>
      <c r="R86" s="66">
        <f>R77*495</f>
        <v>0</v>
      </c>
      <c r="S86" s="67">
        <f>SUM(K86:R86)</f>
        <v>0</v>
      </c>
    </row>
    <row r="87" spans="1:19" ht="112.5" customHeight="1" x14ac:dyDescent="0.2">
      <c r="A87" s="9">
        <v>15</v>
      </c>
      <c r="B87" s="128" t="s">
        <v>107</v>
      </c>
      <c r="C87" s="129"/>
      <c r="D87" s="129"/>
      <c r="E87" s="129"/>
      <c r="F87" s="129"/>
      <c r="G87" s="129"/>
      <c r="H87" s="129"/>
      <c r="I87" s="129"/>
      <c r="J87" s="130"/>
      <c r="K87" s="66">
        <f>K78*178.2</f>
        <v>0</v>
      </c>
      <c r="L87" s="66">
        <f>L78*178.2</f>
        <v>0</v>
      </c>
      <c r="M87" s="66">
        <f>M78*178.2</f>
        <v>0</v>
      </c>
      <c r="N87" s="66">
        <f>N78*332.64</f>
        <v>0</v>
      </c>
      <c r="O87" s="66">
        <f>O78*427.68</f>
        <v>0</v>
      </c>
      <c r="P87" s="66">
        <f>P78*427.68</f>
        <v>0</v>
      </c>
      <c r="Q87" s="66">
        <f>Q78*594</f>
        <v>0</v>
      </c>
      <c r="R87" s="66">
        <f>R78*594</f>
        <v>0</v>
      </c>
      <c r="S87" s="67">
        <f>SUM(K87:R87)</f>
        <v>0</v>
      </c>
    </row>
    <row r="88" spans="1:19" ht="79.5" customHeight="1" x14ac:dyDescent="0.2">
      <c r="A88" s="9">
        <v>16</v>
      </c>
      <c r="B88" s="128" t="s">
        <v>108</v>
      </c>
      <c r="C88" s="129"/>
      <c r="D88" s="129"/>
      <c r="E88" s="129"/>
      <c r="F88" s="129"/>
      <c r="G88" s="129"/>
      <c r="H88" s="129"/>
      <c r="I88" s="129"/>
      <c r="J88" s="130"/>
      <c r="K88" s="66">
        <f>K79*138.6</f>
        <v>0</v>
      </c>
      <c r="L88" s="66">
        <f>L79*138.6</f>
        <v>0</v>
      </c>
      <c r="M88" s="66">
        <f>M79*138.6</f>
        <v>0</v>
      </c>
      <c r="N88" s="66">
        <f>N79*69.3</f>
        <v>0</v>
      </c>
      <c r="O88" s="66">
        <f>O79*69.3</f>
        <v>0</v>
      </c>
      <c r="P88" s="66">
        <f>P79*69.3</f>
        <v>0</v>
      </c>
      <c r="Q88" s="66">
        <f>Q79*69.3</f>
        <v>0</v>
      </c>
      <c r="R88" s="66">
        <f>R79*69.3</f>
        <v>0</v>
      </c>
      <c r="S88" s="67">
        <f>SUM(K88:R88)</f>
        <v>0</v>
      </c>
    </row>
    <row r="89" spans="1:19" ht="22.5" customHeight="1" x14ac:dyDescent="0.2">
      <c r="A89" s="61">
        <v>17</v>
      </c>
      <c r="B89" s="137" t="s">
        <v>62</v>
      </c>
      <c r="C89" s="138"/>
      <c r="D89" s="138"/>
      <c r="E89" s="138"/>
      <c r="F89" s="138"/>
      <c r="G89" s="138"/>
      <c r="H89" s="138"/>
      <c r="I89" s="138"/>
      <c r="J89" s="139"/>
      <c r="K89" s="67">
        <f>K80+K81+K84+K86+K87+K88</f>
        <v>0</v>
      </c>
      <c r="L89" s="67">
        <f>L80+L81+L84+L86+L87+L88</f>
        <v>0</v>
      </c>
      <c r="M89" s="67">
        <f>M80+M81+M84+M86+M87+M88</f>
        <v>0</v>
      </c>
      <c r="N89" s="67">
        <f>N82+N83+N84+N86+N87+N88</f>
        <v>0</v>
      </c>
      <c r="O89" s="67">
        <f>O82+O83+O84+O85+O86+O87+O88</f>
        <v>0</v>
      </c>
      <c r="P89" s="67">
        <f>P82+P83+P84+P85+P86+P87+P88</f>
        <v>0</v>
      </c>
      <c r="Q89" s="67">
        <f>Q82+Q83+Q84+Q86+Q87+Q88</f>
        <v>0</v>
      </c>
      <c r="R89" s="67">
        <f>R82+R83+R84+R85+R86+R87+R88</f>
        <v>0</v>
      </c>
      <c r="S89" s="67">
        <f>SUM(S80:S88)</f>
        <v>0</v>
      </c>
    </row>
    <row r="90" spans="1:19" ht="42" customHeight="1" x14ac:dyDescent="0.2">
      <c r="A90" s="23"/>
      <c r="B90" s="24"/>
      <c r="C90" s="24"/>
      <c r="D90" s="24"/>
      <c r="E90" s="24"/>
      <c r="F90" s="24"/>
      <c r="G90" s="24"/>
      <c r="H90" s="24"/>
      <c r="I90" s="24"/>
      <c r="J90" s="24"/>
      <c r="K90" s="25"/>
      <c r="L90" s="25"/>
      <c r="M90" s="25"/>
      <c r="N90" s="25"/>
      <c r="O90" s="25"/>
      <c r="P90" s="25"/>
      <c r="Q90" s="25"/>
      <c r="R90" s="25"/>
      <c r="S90" s="25"/>
    </row>
    <row r="92" spans="1:19" ht="60" customHeight="1" x14ac:dyDescent="0.2">
      <c r="A92" s="118" t="s">
        <v>48</v>
      </c>
      <c r="B92" s="95"/>
      <c r="C92" s="95"/>
      <c r="D92" s="95"/>
      <c r="E92" s="95"/>
      <c r="F92" s="95"/>
      <c r="G92" s="95"/>
      <c r="H92" s="95"/>
      <c r="I92" s="95"/>
      <c r="J92" s="95"/>
      <c r="K92" s="95"/>
      <c r="L92" s="95"/>
      <c r="M92" s="95"/>
      <c r="N92" s="95"/>
      <c r="O92" s="95"/>
      <c r="P92" s="95"/>
      <c r="Q92" s="95"/>
      <c r="R92" s="95"/>
      <c r="S92" s="95"/>
    </row>
    <row r="93" spans="1:19" ht="18.75" thickBot="1" x14ac:dyDescent="0.25">
      <c r="A93" s="26"/>
      <c r="B93" s="72"/>
      <c r="C93" s="72"/>
      <c r="D93" s="72"/>
      <c r="E93" s="72"/>
      <c r="F93" s="72"/>
      <c r="G93" s="72"/>
      <c r="H93" s="72"/>
      <c r="I93" s="72"/>
      <c r="J93" s="72"/>
      <c r="K93" s="72"/>
      <c r="L93" s="72"/>
      <c r="M93" s="72"/>
      <c r="N93" s="72"/>
      <c r="O93" s="72"/>
      <c r="P93" s="72"/>
      <c r="Q93" s="72"/>
      <c r="R93" s="72"/>
      <c r="S93" s="72"/>
    </row>
    <row r="94" spans="1:19" ht="16.5" thickBot="1" x14ac:dyDescent="0.3">
      <c r="A94" s="143" t="s">
        <v>65</v>
      </c>
      <c r="B94" s="143"/>
      <c r="C94" s="143"/>
      <c r="D94" s="143"/>
      <c r="E94" s="143"/>
      <c r="F94" s="143"/>
      <c r="G94" s="143"/>
      <c r="H94" s="143"/>
      <c r="I94" s="143"/>
      <c r="J94" s="143"/>
      <c r="K94" s="143"/>
      <c r="L94" s="56">
        <f>S50+S62+S89</f>
        <v>0</v>
      </c>
      <c r="M94" s="27" t="s">
        <v>16</v>
      </c>
      <c r="N94" s="72"/>
      <c r="Q94" s="72"/>
      <c r="R94" s="72"/>
      <c r="S94" s="72"/>
    </row>
    <row r="95" spans="1:19" ht="18.75" thickBot="1" x14ac:dyDescent="0.25">
      <c r="A95" s="26"/>
      <c r="B95" s="72"/>
      <c r="C95" s="72"/>
      <c r="D95" s="72"/>
      <c r="E95" s="72"/>
      <c r="F95" s="72"/>
      <c r="G95" s="72"/>
      <c r="H95" s="72"/>
      <c r="I95" s="72"/>
      <c r="J95" s="72"/>
      <c r="K95" s="72"/>
      <c r="L95" s="72"/>
      <c r="M95" s="72"/>
      <c r="N95" s="72"/>
      <c r="O95" s="72"/>
      <c r="P95" s="72"/>
      <c r="Q95" s="72"/>
      <c r="R95" s="72"/>
      <c r="S95" s="72"/>
    </row>
    <row r="96" spans="1:19" ht="16.5" thickBot="1" x14ac:dyDescent="0.25">
      <c r="A96" s="100" t="s">
        <v>17</v>
      </c>
      <c r="B96" s="100"/>
      <c r="C96" s="100"/>
      <c r="D96" s="100"/>
      <c r="E96" s="100"/>
      <c r="F96" s="100"/>
      <c r="G96" s="42"/>
      <c r="M96" s="40"/>
    </row>
    <row r="97" spans="1:19" ht="16.5" thickBot="1" x14ac:dyDescent="0.25">
      <c r="A97" s="100" t="s">
        <v>18</v>
      </c>
      <c r="B97" s="100"/>
      <c r="C97" s="100"/>
      <c r="D97" s="100"/>
      <c r="E97" s="100"/>
      <c r="F97" s="100"/>
      <c r="G97" s="42"/>
    </row>
    <row r="99" spans="1:19" ht="22.5" customHeight="1" x14ac:dyDescent="0.2">
      <c r="A99" s="36"/>
      <c r="B99" s="36"/>
      <c r="C99" s="36"/>
      <c r="D99" s="36"/>
      <c r="E99" s="36"/>
      <c r="F99" s="36"/>
      <c r="G99" s="36"/>
      <c r="H99" s="36"/>
      <c r="I99" s="36"/>
      <c r="J99" s="36"/>
      <c r="K99" s="36"/>
      <c r="L99" s="36"/>
      <c r="M99" s="36"/>
      <c r="N99" s="36"/>
      <c r="O99" s="36"/>
      <c r="P99" s="36"/>
      <c r="Q99" s="36"/>
      <c r="R99" s="36"/>
      <c r="S99" s="36"/>
    </row>
    <row r="100" spans="1:19" ht="21" customHeight="1" x14ac:dyDescent="0.2">
      <c r="A100" s="103" t="s">
        <v>26</v>
      </c>
      <c r="B100" s="103"/>
      <c r="C100" s="103"/>
      <c r="D100" s="103"/>
      <c r="E100" s="103"/>
      <c r="F100" s="103"/>
      <c r="G100" s="103"/>
      <c r="H100" s="103"/>
      <c r="I100" s="103"/>
      <c r="J100" s="103"/>
      <c r="K100" s="103"/>
      <c r="L100" s="103"/>
      <c r="M100" s="103"/>
      <c r="N100" s="103"/>
      <c r="O100" s="103"/>
      <c r="P100" s="103"/>
      <c r="Q100" s="103"/>
      <c r="R100" s="103"/>
      <c r="S100" s="36"/>
    </row>
    <row r="101" spans="1:19" ht="18.75" customHeight="1" x14ac:dyDescent="0.2">
      <c r="A101" s="102" t="s">
        <v>28</v>
      </c>
      <c r="B101" s="102"/>
      <c r="C101" s="102"/>
      <c r="D101" s="102"/>
      <c r="E101" s="102"/>
      <c r="F101" s="102"/>
      <c r="G101" s="102"/>
      <c r="H101" s="102"/>
      <c r="I101" s="102"/>
      <c r="J101" s="102"/>
      <c r="K101" s="102"/>
      <c r="L101" s="102"/>
      <c r="M101" s="102"/>
      <c r="N101" s="102"/>
      <c r="O101" s="102"/>
      <c r="P101" s="102"/>
      <c r="Q101" s="102"/>
      <c r="R101" s="102"/>
    </row>
    <row r="102" spans="1:19" ht="16.5" customHeight="1" x14ac:dyDescent="0.2">
      <c r="A102" s="103" t="s">
        <v>46</v>
      </c>
      <c r="B102" s="103"/>
      <c r="C102" s="103"/>
      <c r="D102" s="103"/>
      <c r="E102" s="103"/>
      <c r="F102" s="103"/>
      <c r="G102" s="103"/>
      <c r="H102" s="103"/>
      <c r="I102" s="103"/>
      <c r="J102" s="103"/>
      <c r="K102" s="103"/>
      <c r="L102" s="103"/>
      <c r="M102" s="103"/>
      <c r="N102" s="103"/>
      <c r="O102" s="103"/>
      <c r="P102" s="103"/>
      <c r="Q102" s="103"/>
      <c r="R102" s="72"/>
    </row>
    <row r="103" spans="1:19" ht="12" customHeight="1" x14ac:dyDescent="0.2">
      <c r="A103" s="72"/>
      <c r="B103" s="72"/>
      <c r="C103" s="72"/>
      <c r="D103" s="72"/>
      <c r="E103" s="72"/>
      <c r="F103" s="72"/>
      <c r="G103" s="72"/>
      <c r="H103" s="72"/>
      <c r="I103" s="72"/>
      <c r="J103" s="72"/>
      <c r="K103" s="72"/>
      <c r="L103" s="72"/>
      <c r="M103" s="72"/>
      <c r="N103" s="72"/>
      <c r="O103" s="72"/>
      <c r="P103" s="72"/>
      <c r="Q103" s="72"/>
      <c r="R103" s="72"/>
    </row>
    <row r="104" spans="1:19" x14ac:dyDescent="0.2">
      <c r="A104" s="102" t="s">
        <v>27</v>
      </c>
      <c r="B104" s="102"/>
      <c r="C104" s="102"/>
      <c r="D104" s="102"/>
      <c r="E104" s="102"/>
      <c r="F104" s="102"/>
      <c r="G104" s="102"/>
      <c r="H104" s="102"/>
      <c r="I104" s="102"/>
      <c r="J104" s="102"/>
      <c r="K104" s="102"/>
      <c r="L104" s="102"/>
      <c r="M104" s="102"/>
      <c r="N104" s="102"/>
      <c r="O104" s="102"/>
      <c r="P104" s="102"/>
      <c r="Q104" s="102"/>
      <c r="R104" s="102"/>
    </row>
    <row r="105" spans="1:19" x14ac:dyDescent="0.2">
      <c r="A105" s="72"/>
      <c r="B105" s="72"/>
      <c r="C105" s="72"/>
      <c r="D105" s="72"/>
      <c r="E105" s="72"/>
      <c r="F105" s="72"/>
      <c r="G105" s="72"/>
      <c r="H105" s="72"/>
      <c r="I105" s="72"/>
      <c r="J105" s="72"/>
      <c r="K105" s="72"/>
      <c r="L105" s="72"/>
      <c r="M105" s="72"/>
      <c r="N105" s="72"/>
      <c r="O105" s="72"/>
      <c r="P105" s="72"/>
      <c r="Q105" s="72"/>
      <c r="R105" s="72"/>
    </row>
    <row r="106" spans="1:19" ht="52.5" customHeight="1" x14ac:dyDescent="0.2">
      <c r="A106" s="95" t="s">
        <v>51</v>
      </c>
      <c r="B106" s="95"/>
      <c r="C106" s="95"/>
      <c r="D106" s="95"/>
      <c r="E106" s="95"/>
      <c r="F106" s="95"/>
      <c r="G106" s="95"/>
      <c r="H106" s="95"/>
      <c r="I106" s="95"/>
      <c r="J106" s="95"/>
      <c r="K106" s="95"/>
      <c r="L106" s="95"/>
      <c r="M106" s="95"/>
      <c r="N106" s="95"/>
      <c r="O106" s="95"/>
      <c r="P106" s="95"/>
      <c r="Q106" s="95"/>
      <c r="R106" s="95"/>
    </row>
    <row r="107" spans="1:19" x14ac:dyDescent="0.2">
      <c r="B107" s="43"/>
      <c r="C107" s="43"/>
      <c r="D107" s="43"/>
      <c r="E107" s="43"/>
      <c r="F107" s="43"/>
      <c r="G107" s="43"/>
      <c r="H107" s="43"/>
      <c r="I107" s="43"/>
      <c r="J107" s="43"/>
      <c r="K107" s="43"/>
      <c r="L107" s="43"/>
      <c r="M107" s="43"/>
      <c r="N107" s="43"/>
      <c r="O107" s="43"/>
      <c r="P107" s="43"/>
      <c r="Q107" s="43"/>
      <c r="R107" s="43"/>
    </row>
    <row r="108" spans="1:19" x14ac:dyDescent="0.2">
      <c r="A108" s="102" t="s">
        <v>66</v>
      </c>
      <c r="B108" s="102"/>
      <c r="C108" s="102"/>
      <c r="D108" s="102"/>
      <c r="E108" s="102"/>
      <c r="F108" s="102"/>
      <c r="G108" s="102"/>
      <c r="H108" s="102"/>
      <c r="I108" s="102"/>
      <c r="J108" s="102"/>
      <c r="K108" s="102"/>
      <c r="L108" s="102"/>
      <c r="M108" s="102"/>
      <c r="N108" s="102"/>
      <c r="O108" s="102"/>
      <c r="P108" s="102"/>
      <c r="Q108" s="102"/>
      <c r="R108" s="102"/>
    </row>
    <row r="109" spans="1:19" x14ac:dyDescent="0.2">
      <c r="B109" s="43"/>
      <c r="C109" s="43"/>
      <c r="D109" s="43"/>
      <c r="E109" s="43"/>
      <c r="F109" s="43"/>
      <c r="G109" s="43"/>
      <c r="H109" s="43"/>
      <c r="I109" s="43"/>
      <c r="J109" s="43"/>
      <c r="K109" s="43"/>
      <c r="L109" s="43"/>
      <c r="M109" s="43"/>
      <c r="N109" s="43"/>
      <c r="O109" s="43"/>
      <c r="P109" s="43"/>
      <c r="Q109" s="43"/>
      <c r="R109" s="43"/>
    </row>
    <row r="110" spans="1:19" ht="32.25" customHeight="1" x14ac:dyDescent="0.2">
      <c r="A110" s="95" t="s">
        <v>67</v>
      </c>
      <c r="B110" s="95"/>
      <c r="C110" s="95"/>
      <c r="D110" s="95"/>
      <c r="E110" s="95"/>
      <c r="F110" s="95"/>
      <c r="G110" s="95"/>
      <c r="H110" s="95"/>
      <c r="I110" s="95"/>
      <c r="J110" s="95"/>
      <c r="K110" s="95"/>
      <c r="L110" s="95"/>
      <c r="M110" s="95"/>
      <c r="N110" s="95"/>
      <c r="O110" s="95"/>
      <c r="P110" s="95"/>
      <c r="Q110" s="95"/>
      <c r="R110" s="95"/>
    </row>
    <row r="111" spans="1:19" x14ac:dyDescent="0.2">
      <c r="B111" s="69"/>
      <c r="C111" s="69"/>
      <c r="D111" s="69"/>
      <c r="E111" s="69"/>
      <c r="F111" s="69"/>
      <c r="G111" s="69"/>
      <c r="H111" s="69"/>
      <c r="I111" s="69"/>
      <c r="J111" s="69"/>
      <c r="K111" s="69"/>
      <c r="L111" s="69"/>
      <c r="M111" s="69"/>
      <c r="N111" s="69"/>
      <c r="O111" s="69"/>
      <c r="P111" s="69"/>
      <c r="Q111" s="69"/>
      <c r="R111" s="69"/>
    </row>
    <row r="112" spans="1:19" ht="41.25" customHeight="1" x14ac:dyDescent="0.2">
      <c r="A112" s="95" t="s">
        <v>68</v>
      </c>
      <c r="B112" s="95"/>
      <c r="C112" s="95"/>
      <c r="D112" s="95"/>
      <c r="E112" s="95"/>
      <c r="F112" s="95"/>
      <c r="G112" s="95"/>
      <c r="H112" s="95"/>
      <c r="I112" s="95"/>
      <c r="J112" s="95"/>
      <c r="K112" s="95"/>
      <c r="L112" s="95"/>
      <c r="M112" s="95"/>
      <c r="N112" s="95"/>
      <c r="O112" s="95"/>
      <c r="P112" s="95"/>
      <c r="Q112" s="95"/>
      <c r="R112" s="95"/>
    </row>
    <row r="113" spans="1:18" ht="15.75" customHeight="1" x14ac:dyDescent="0.2">
      <c r="A113" s="70"/>
      <c r="B113" s="70"/>
      <c r="C113" s="70"/>
      <c r="D113" s="70"/>
      <c r="E113" s="70"/>
      <c r="F113" s="70"/>
      <c r="G113" s="70"/>
      <c r="H113" s="70"/>
      <c r="I113" s="70"/>
      <c r="J113" s="70"/>
      <c r="K113" s="70"/>
      <c r="L113" s="70"/>
      <c r="M113" s="70"/>
      <c r="N113" s="70"/>
      <c r="O113" s="70"/>
      <c r="P113" s="70"/>
      <c r="Q113" s="70"/>
      <c r="R113" s="70"/>
    </row>
    <row r="114" spans="1:18" ht="34.5" customHeight="1" x14ac:dyDescent="0.2">
      <c r="A114" s="103" t="s">
        <v>69</v>
      </c>
      <c r="B114" s="103"/>
      <c r="C114" s="103"/>
      <c r="D114" s="103"/>
      <c r="E114" s="103"/>
      <c r="F114" s="103"/>
      <c r="G114" s="103"/>
      <c r="H114" s="103"/>
      <c r="I114" s="103"/>
      <c r="J114" s="103"/>
      <c r="K114" s="103"/>
      <c r="L114" s="103"/>
      <c r="M114" s="103"/>
      <c r="N114" s="103"/>
      <c r="O114" s="103"/>
      <c r="P114" s="103"/>
      <c r="Q114" s="103"/>
      <c r="R114" s="103"/>
    </row>
    <row r="115" spans="1:18" x14ac:dyDescent="0.2">
      <c r="A115" s="73"/>
      <c r="B115" s="73"/>
      <c r="C115" s="73"/>
      <c r="D115" s="73"/>
      <c r="E115" s="73"/>
      <c r="F115" s="73"/>
      <c r="G115" s="73"/>
      <c r="H115" s="73"/>
      <c r="I115" s="73"/>
      <c r="J115" s="73"/>
      <c r="K115" s="73"/>
      <c r="L115" s="73"/>
      <c r="M115" s="73"/>
      <c r="N115" s="73"/>
      <c r="O115" s="73"/>
      <c r="P115" s="73"/>
      <c r="Q115" s="73"/>
      <c r="R115" s="72"/>
    </row>
    <row r="116" spans="1:18" ht="26.25" customHeight="1" x14ac:dyDescent="0.2">
      <c r="A116" s="95" t="s">
        <v>70</v>
      </c>
      <c r="B116" s="95"/>
      <c r="C116" s="95"/>
      <c r="D116" s="95"/>
      <c r="E116" s="95"/>
      <c r="F116" s="95"/>
      <c r="G116" s="95"/>
      <c r="H116" s="95"/>
      <c r="I116" s="95"/>
      <c r="J116" s="95"/>
      <c r="K116" s="95"/>
      <c r="L116" s="95"/>
      <c r="M116" s="95"/>
      <c r="N116" s="95"/>
      <c r="O116" s="95"/>
      <c r="P116" s="95"/>
      <c r="Q116" s="95"/>
      <c r="R116" s="95"/>
    </row>
    <row r="117" spans="1:18" x14ac:dyDescent="0.2">
      <c r="B117" s="69"/>
      <c r="C117" s="69"/>
      <c r="D117" s="69"/>
      <c r="E117" s="69"/>
      <c r="F117" s="69"/>
      <c r="G117" s="69"/>
      <c r="H117" s="69"/>
      <c r="I117" s="69"/>
      <c r="J117" s="69"/>
      <c r="K117" s="69"/>
      <c r="L117" s="69"/>
      <c r="M117" s="69"/>
      <c r="N117" s="69"/>
      <c r="O117" s="69"/>
      <c r="P117" s="69"/>
      <c r="Q117" s="69"/>
      <c r="R117" s="69"/>
    </row>
    <row r="118" spans="1:18" ht="36.75" customHeight="1" x14ac:dyDescent="0.2">
      <c r="A118" s="95" t="s">
        <v>71</v>
      </c>
      <c r="B118" s="95"/>
      <c r="C118" s="95"/>
      <c r="D118" s="95"/>
      <c r="E118" s="95"/>
      <c r="F118" s="95"/>
      <c r="G118" s="95"/>
      <c r="H118" s="95"/>
      <c r="I118" s="95"/>
      <c r="J118" s="95"/>
      <c r="K118" s="95"/>
      <c r="L118" s="95"/>
      <c r="M118" s="95"/>
      <c r="N118" s="95"/>
      <c r="O118" s="95"/>
      <c r="P118" s="95"/>
      <c r="Q118" s="95"/>
      <c r="R118" s="95"/>
    </row>
    <row r="119" spans="1:18" x14ac:dyDescent="0.2">
      <c r="B119" s="69"/>
      <c r="C119" s="69"/>
      <c r="D119" s="69"/>
      <c r="E119" s="69"/>
      <c r="F119" s="69"/>
      <c r="G119" s="69"/>
      <c r="H119" s="69"/>
      <c r="I119" s="69"/>
      <c r="J119" s="69"/>
      <c r="K119" s="69"/>
      <c r="L119" s="69"/>
      <c r="M119" s="69"/>
      <c r="N119" s="69"/>
      <c r="O119" s="69"/>
      <c r="P119" s="69"/>
      <c r="Q119" s="69"/>
      <c r="R119" s="69"/>
    </row>
    <row r="120" spans="1:18" ht="42.75" customHeight="1" x14ac:dyDescent="0.2">
      <c r="A120" s="95" t="s">
        <v>72</v>
      </c>
      <c r="B120" s="95"/>
      <c r="C120" s="95"/>
      <c r="D120" s="95"/>
      <c r="E120" s="95"/>
      <c r="F120" s="95"/>
      <c r="G120" s="95"/>
      <c r="H120" s="95"/>
      <c r="I120" s="95"/>
      <c r="J120" s="95"/>
      <c r="K120" s="95"/>
      <c r="L120" s="95"/>
      <c r="M120" s="95"/>
      <c r="N120" s="95"/>
      <c r="O120" s="95"/>
      <c r="P120" s="95"/>
      <c r="Q120" s="95"/>
      <c r="R120" s="95"/>
    </row>
    <row r="121" spans="1:18" x14ac:dyDescent="0.2">
      <c r="B121" s="69"/>
      <c r="C121" s="69"/>
      <c r="D121" s="69"/>
      <c r="E121" s="69"/>
      <c r="F121" s="69"/>
      <c r="G121" s="69"/>
      <c r="H121" s="69"/>
      <c r="I121" s="69"/>
      <c r="J121" s="69"/>
      <c r="K121" s="69"/>
      <c r="L121" s="69"/>
      <c r="M121" s="69"/>
      <c r="N121" s="69"/>
      <c r="O121" s="69"/>
      <c r="P121" s="69"/>
      <c r="Q121" s="69"/>
      <c r="R121" s="69"/>
    </row>
    <row r="122" spans="1:18" ht="57.75" customHeight="1" x14ac:dyDescent="0.2">
      <c r="A122" s="95" t="s">
        <v>73</v>
      </c>
      <c r="B122" s="95"/>
      <c r="C122" s="95"/>
      <c r="D122" s="95"/>
      <c r="E122" s="95"/>
      <c r="F122" s="95"/>
      <c r="G122" s="95"/>
      <c r="H122" s="95"/>
      <c r="I122" s="95"/>
      <c r="J122" s="95"/>
      <c r="K122" s="95"/>
      <c r="L122" s="95"/>
      <c r="M122" s="95"/>
      <c r="N122" s="95"/>
      <c r="O122" s="95"/>
      <c r="P122" s="95"/>
      <c r="Q122" s="95"/>
      <c r="R122" s="95"/>
    </row>
    <row r="123" spans="1:18" ht="14.25" customHeight="1" x14ac:dyDescent="0.2">
      <c r="A123" s="70"/>
      <c r="B123" s="70"/>
      <c r="C123" s="70"/>
      <c r="D123" s="70"/>
      <c r="E123" s="70"/>
      <c r="F123" s="70"/>
      <c r="G123" s="70"/>
      <c r="H123" s="70"/>
      <c r="I123" s="70"/>
      <c r="J123" s="70"/>
      <c r="K123" s="70"/>
      <c r="L123" s="70"/>
      <c r="M123" s="70"/>
      <c r="N123" s="70"/>
      <c r="O123" s="70"/>
      <c r="P123" s="70"/>
      <c r="Q123" s="70"/>
      <c r="R123" s="70"/>
    </row>
    <row r="124" spans="1:18" ht="72" customHeight="1" x14ac:dyDescent="0.2">
      <c r="A124" s="95" t="s">
        <v>74</v>
      </c>
      <c r="B124" s="95"/>
      <c r="C124" s="95"/>
      <c r="D124" s="95"/>
      <c r="E124" s="95"/>
      <c r="F124" s="95"/>
      <c r="G124" s="95"/>
      <c r="H124" s="95"/>
      <c r="I124" s="95"/>
      <c r="J124" s="95"/>
      <c r="K124" s="95"/>
      <c r="L124" s="95"/>
      <c r="M124" s="95"/>
      <c r="N124" s="95"/>
      <c r="O124" s="95"/>
      <c r="P124" s="95"/>
      <c r="Q124" s="95"/>
      <c r="R124" s="95"/>
    </row>
    <row r="125" spans="1:18" ht="13.5" customHeight="1" x14ac:dyDescent="0.2">
      <c r="A125" s="70"/>
      <c r="B125" s="70"/>
      <c r="C125" s="70"/>
      <c r="D125" s="70"/>
      <c r="E125" s="70"/>
      <c r="F125" s="70"/>
      <c r="G125" s="70"/>
      <c r="H125" s="70"/>
      <c r="I125" s="70"/>
      <c r="J125" s="70"/>
      <c r="K125" s="70"/>
      <c r="L125" s="70"/>
      <c r="M125" s="70"/>
      <c r="N125" s="70"/>
      <c r="O125" s="70"/>
      <c r="P125" s="70"/>
      <c r="Q125" s="70"/>
      <c r="R125" s="70"/>
    </row>
    <row r="126" spans="1:18" ht="42.75" customHeight="1" x14ac:dyDescent="0.2">
      <c r="A126" s="95" t="s">
        <v>75</v>
      </c>
      <c r="B126" s="95"/>
      <c r="C126" s="95"/>
      <c r="D126" s="95"/>
      <c r="E126" s="95"/>
      <c r="F126" s="95"/>
      <c r="G126" s="95"/>
      <c r="H126" s="95"/>
      <c r="I126" s="95"/>
      <c r="J126" s="95"/>
      <c r="K126" s="95"/>
      <c r="L126" s="95"/>
      <c r="M126" s="95"/>
      <c r="N126" s="95"/>
      <c r="O126" s="95"/>
      <c r="P126" s="95"/>
      <c r="Q126" s="95"/>
      <c r="R126" s="95"/>
    </row>
    <row r="127" spans="1:18" x14ac:dyDescent="0.2">
      <c r="B127" s="69"/>
      <c r="C127" s="69"/>
      <c r="D127" s="69"/>
      <c r="E127" s="69"/>
      <c r="F127" s="69"/>
      <c r="G127" s="69"/>
      <c r="H127" s="69"/>
      <c r="I127" s="69"/>
      <c r="J127" s="69"/>
      <c r="K127" s="69"/>
      <c r="L127" s="69"/>
      <c r="M127" s="69"/>
      <c r="N127" s="69"/>
      <c r="O127" s="69"/>
      <c r="P127" s="69"/>
      <c r="Q127" s="69"/>
      <c r="R127" s="69"/>
    </row>
    <row r="128" spans="1:18" x14ac:dyDescent="0.2">
      <c r="A128" s="94"/>
      <c r="B128" s="94"/>
      <c r="C128" s="94"/>
      <c r="D128" s="94"/>
      <c r="E128" s="94"/>
      <c r="F128" s="94"/>
      <c r="G128" s="94"/>
      <c r="H128" s="94"/>
      <c r="I128" s="94"/>
      <c r="J128" s="94"/>
      <c r="K128" s="94"/>
      <c r="L128" s="94"/>
      <c r="M128" s="94"/>
      <c r="N128" s="94"/>
      <c r="O128" s="94"/>
      <c r="P128" s="94"/>
      <c r="Q128" s="94"/>
      <c r="R128" s="94"/>
    </row>
    <row r="129" spans="1:18" x14ac:dyDescent="0.2">
      <c r="B129" s="69"/>
      <c r="C129" s="69"/>
      <c r="D129" s="69"/>
      <c r="E129" s="69"/>
      <c r="F129" s="69"/>
      <c r="G129" s="69"/>
      <c r="H129" s="69"/>
      <c r="I129" s="69"/>
      <c r="J129" s="69"/>
      <c r="K129" s="69"/>
      <c r="L129" s="69"/>
      <c r="M129" s="69"/>
      <c r="N129" s="69"/>
      <c r="O129" s="69"/>
      <c r="P129" s="69"/>
      <c r="Q129" s="69"/>
      <c r="R129" s="69"/>
    </row>
    <row r="130" spans="1:18" x14ac:dyDescent="0.2">
      <c r="B130" s="69"/>
      <c r="C130" s="69"/>
      <c r="D130" s="69"/>
      <c r="E130" s="69"/>
      <c r="F130" s="69"/>
      <c r="G130" s="69"/>
      <c r="H130" s="69"/>
      <c r="I130" s="69"/>
      <c r="J130" s="69"/>
      <c r="K130" s="69"/>
      <c r="L130" s="69"/>
      <c r="M130" s="69"/>
      <c r="N130" s="69"/>
      <c r="O130" s="69"/>
      <c r="P130" s="69"/>
      <c r="Q130" s="69"/>
      <c r="R130" s="69"/>
    </row>
    <row r="131" spans="1:18" x14ac:dyDescent="0.2">
      <c r="B131" s="69"/>
      <c r="C131" s="69"/>
      <c r="D131" s="69"/>
      <c r="E131" s="69"/>
      <c r="F131" s="69"/>
      <c r="G131" s="69"/>
      <c r="H131" s="69"/>
      <c r="I131" s="69"/>
      <c r="J131" s="69"/>
      <c r="K131" s="69"/>
      <c r="L131" s="69"/>
      <c r="M131" s="69"/>
      <c r="N131" s="69"/>
      <c r="O131" s="69"/>
      <c r="P131" s="69"/>
      <c r="Q131" s="69"/>
      <c r="R131" s="69"/>
    </row>
    <row r="133" spans="1:18" ht="18" customHeight="1" x14ac:dyDescent="0.25">
      <c r="A133" s="30"/>
      <c r="B133" s="101" t="s">
        <v>19</v>
      </c>
      <c r="C133" s="101"/>
      <c r="D133" s="101"/>
      <c r="E133" s="31"/>
      <c r="F133" s="31"/>
      <c r="G133" s="47"/>
      <c r="H133" s="47"/>
      <c r="I133" s="47"/>
      <c r="J133" s="47"/>
      <c r="K133" s="101" t="s">
        <v>19</v>
      </c>
      <c r="L133" s="101"/>
      <c r="M133" s="101"/>
      <c r="N133" s="101"/>
      <c r="O133" s="101"/>
    </row>
    <row r="134" spans="1:18" ht="15" x14ac:dyDescent="0.25">
      <c r="A134" s="30"/>
      <c r="B134" s="101" t="s">
        <v>20</v>
      </c>
      <c r="C134" s="101"/>
      <c r="D134" s="101"/>
      <c r="E134" s="47"/>
      <c r="F134" s="47"/>
      <c r="G134" s="47"/>
      <c r="H134" s="47"/>
      <c r="I134" s="47"/>
      <c r="J134" s="47"/>
      <c r="K134" s="101" t="s">
        <v>76</v>
      </c>
      <c r="L134" s="101"/>
      <c r="M134" s="101"/>
      <c r="N134" s="101"/>
      <c r="O134" s="101"/>
    </row>
    <row r="137" spans="1:18" ht="21" customHeight="1" x14ac:dyDescent="0.2">
      <c r="A137" s="29" t="s">
        <v>77</v>
      </c>
      <c r="B137" s="114" t="s">
        <v>21</v>
      </c>
      <c r="C137" s="114"/>
      <c r="D137" s="114"/>
      <c r="E137" s="114"/>
      <c r="F137" s="114"/>
      <c r="G137" s="114"/>
      <c r="H137" s="114"/>
      <c r="I137" s="114"/>
    </row>
    <row r="138" spans="1:18" ht="21" customHeight="1" x14ac:dyDescent="0.2">
      <c r="A138" s="29"/>
      <c r="B138" s="114" t="s">
        <v>49</v>
      </c>
      <c r="C138" s="114"/>
      <c r="D138" s="114"/>
      <c r="E138" s="114"/>
      <c r="F138" s="114"/>
      <c r="G138" s="114"/>
      <c r="H138" s="114"/>
      <c r="I138" s="114"/>
      <c r="J138" s="114"/>
      <c r="K138" s="114"/>
      <c r="L138" s="114"/>
      <c r="M138" s="114"/>
      <c r="N138" s="114"/>
      <c r="O138" s="114"/>
      <c r="P138" s="114"/>
      <c r="Q138" s="114"/>
    </row>
    <row r="139" spans="1:18" ht="16.5" customHeight="1" x14ac:dyDescent="0.2">
      <c r="A139" s="30"/>
      <c r="B139" s="114" t="s">
        <v>50</v>
      </c>
      <c r="C139" s="114"/>
      <c r="D139" s="114"/>
      <c r="E139" s="114"/>
      <c r="F139" s="114"/>
      <c r="G139" s="114"/>
      <c r="H139" s="114"/>
      <c r="I139" s="114"/>
      <c r="J139" s="28"/>
    </row>
    <row r="140" spans="1:18" ht="18.75" customHeight="1" x14ac:dyDescent="0.2">
      <c r="A140" s="30"/>
      <c r="B140" s="114" t="s">
        <v>22</v>
      </c>
      <c r="C140" s="114"/>
      <c r="D140" s="114"/>
      <c r="E140" s="114"/>
      <c r="F140" s="114"/>
      <c r="G140" s="114"/>
      <c r="H140" s="114"/>
      <c r="I140" s="114"/>
      <c r="J140" s="114"/>
    </row>
    <row r="141" spans="1:18" ht="18.75" customHeight="1" x14ac:dyDescent="0.2">
      <c r="A141" s="30"/>
      <c r="B141" s="114" t="s">
        <v>23</v>
      </c>
      <c r="C141" s="114"/>
      <c r="D141" s="114"/>
      <c r="E141" s="114"/>
      <c r="F141" s="114"/>
      <c r="G141" s="114"/>
      <c r="H141" s="114"/>
      <c r="I141" s="114"/>
      <c r="J141" s="114"/>
    </row>
  </sheetData>
  <mergeCells count="106">
    <mergeCell ref="A7:E7"/>
    <mergeCell ref="H7:L7"/>
    <mergeCell ref="A8:B8"/>
    <mergeCell ref="A9:E9"/>
    <mergeCell ref="A10:S10"/>
    <mergeCell ref="C12:S12"/>
    <mergeCell ref="A1:C1"/>
    <mergeCell ref="A4:G4"/>
    <mergeCell ref="H4:N4"/>
    <mergeCell ref="A5:E5"/>
    <mergeCell ref="H5:L5"/>
    <mergeCell ref="A6:B6"/>
    <mergeCell ref="H6:I6"/>
    <mergeCell ref="C19:S19"/>
    <mergeCell ref="C20:S20"/>
    <mergeCell ref="J22:O22"/>
    <mergeCell ref="J23:M23"/>
    <mergeCell ref="B25:L25"/>
    <mergeCell ref="A28:U28"/>
    <mergeCell ref="C13:S13"/>
    <mergeCell ref="C14:S14"/>
    <mergeCell ref="C15:S15"/>
    <mergeCell ref="C16:S16"/>
    <mergeCell ref="C17:U17"/>
    <mergeCell ref="C18:S18"/>
    <mergeCell ref="B37:J37"/>
    <mergeCell ref="B38:J38"/>
    <mergeCell ref="B39:J39"/>
    <mergeCell ref="B40:J40"/>
    <mergeCell ref="B41:J41"/>
    <mergeCell ref="B42:J42"/>
    <mergeCell ref="A31:S31"/>
    <mergeCell ref="A33:A34"/>
    <mergeCell ref="B33:J34"/>
    <mergeCell ref="K33:R33"/>
    <mergeCell ref="B35:J35"/>
    <mergeCell ref="B36:J36"/>
    <mergeCell ref="B49:J49"/>
    <mergeCell ref="B50:J50"/>
    <mergeCell ref="A52:S52"/>
    <mergeCell ref="A56:S56"/>
    <mergeCell ref="A58:A59"/>
    <mergeCell ref="B58:J59"/>
    <mergeCell ref="K58:R58"/>
    <mergeCell ref="B43:J43"/>
    <mergeCell ref="B44:J44"/>
    <mergeCell ref="B45:J45"/>
    <mergeCell ref="B46:J46"/>
    <mergeCell ref="B47:J47"/>
    <mergeCell ref="B48:J48"/>
    <mergeCell ref="B60:J60"/>
    <mergeCell ref="B61:J61"/>
    <mergeCell ref="B62:J62"/>
    <mergeCell ref="A64:S64"/>
    <mergeCell ref="A68:S68"/>
    <mergeCell ref="A70:A71"/>
    <mergeCell ref="B70:J71"/>
    <mergeCell ref="K70:R70"/>
    <mergeCell ref="S70:S71"/>
    <mergeCell ref="B78:J78"/>
    <mergeCell ref="B79:J79"/>
    <mergeCell ref="B80:J80"/>
    <mergeCell ref="B81:J81"/>
    <mergeCell ref="B82:J82"/>
    <mergeCell ref="B83:J83"/>
    <mergeCell ref="B72:J72"/>
    <mergeCell ref="B73:J73"/>
    <mergeCell ref="B74:J74"/>
    <mergeCell ref="B75:J75"/>
    <mergeCell ref="B76:J76"/>
    <mergeCell ref="B77:J77"/>
    <mergeCell ref="A92:S92"/>
    <mergeCell ref="A94:K94"/>
    <mergeCell ref="A96:F96"/>
    <mergeCell ref="A97:F97"/>
    <mergeCell ref="A100:R100"/>
    <mergeCell ref="A101:R101"/>
    <mergeCell ref="B84:J84"/>
    <mergeCell ref="B85:J85"/>
    <mergeCell ref="B86:J86"/>
    <mergeCell ref="B87:J87"/>
    <mergeCell ref="B88:J88"/>
    <mergeCell ref="B89:J89"/>
    <mergeCell ref="A114:R114"/>
    <mergeCell ref="A116:R116"/>
    <mergeCell ref="A118:R118"/>
    <mergeCell ref="A120:R120"/>
    <mergeCell ref="A122:R122"/>
    <mergeCell ref="A124:R124"/>
    <mergeCell ref="A102:Q102"/>
    <mergeCell ref="A104:R104"/>
    <mergeCell ref="A106:R106"/>
    <mergeCell ref="A108:R108"/>
    <mergeCell ref="A110:R110"/>
    <mergeCell ref="A112:R112"/>
    <mergeCell ref="B137:I137"/>
    <mergeCell ref="B138:Q138"/>
    <mergeCell ref="B139:I139"/>
    <mergeCell ref="B140:J140"/>
    <mergeCell ref="B141:J141"/>
    <mergeCell ref="A126:R126"/>
    <mergeCell ref="A128:R128"/>
    <mergeCell ref="B133:D133"/>
    <mergeCell ref="K133:O133"/>
    <mergeCell ref="B134:D134"/>
    <mergeCell ref="K134:O134"/>
  </mergeCells>
  <dataValidations count="2">
    <dataValidation allowBlank="1" showErrorMessage="1" sqref="K36:R49 K61:R62 K73:R89" xr:uid="{D3681963-13E3-4538-BC7C-174DF9955F19}"/>
    <dataValidation allowBlank="1" showInputMessage="1" showErrorMessage="1" prompt="Proszę wpisać Kod TERYT, obowiązujący od 1 stycznia 2021 r. (w przypadku gmin kod 7 - cyfrowy)." sqref="H7:L7" xr:uid="{9564878F-F73A-4B26-8279-8DD3CEF93D6A}"/>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FF"/>
  </sheetPr>
  <dimension ref="A1:U141"/>
  <sheetViews>
    <sheetView zoomScale="90" zoomScaleNormal="90" workbookViewId="0">
      <selection sqref="A1:C1"/>
    </sheetView>
  </sheetViews>
  <sheetFormatPr defaultColWidth="8.85546875" defaultRowHeight="12.75" x14ac:dyDescent="0.2"/>
  <cols>
    <col min="1" max="1" width="7" style="69" customWidth="1"/>
    <col min="2" max="2" width="7.5703125" style="44" customWidth="1"/>
    <col min="3" max="3" width="9" style="44" customWidth="1"/>
    <col min="4" max="5" width="9.28515625" style="44" customWidth="1"/>
    <col min="6" max="6" width="8.7109375" style="44" customWidth="1"/>
    <col min="7" max="7" width="11.7109375" style="44" customWidth="1"/>
    <col min="8" max="8" width="4.28515625" style="44" customWidth="1"/>
    <col min="9" max="9" width="11.7109375" style="44" customWidth="1"/>
    <col min="10" max="10" width="16.42578125" style="44" customWidth="1"/>
    <col min="11" max="11" width="14.28515625" style="44" customWidth="1"/>
    <col min="12" max="18" width="11.7109375" style="44" customWidth="1"/>
    <col min="19" max="19" width="13.140625" style="44" customWidth="1"/>
    <col min="20" max="20" width="17.7109375" style="44" customWidth="1"/>
    <col min="21" max="16384" width="8.85546875" style="44"/>
  </cols>
  <sheetData>
    <row r="1" spans="1:21" ht="15.75" x14ac:dyDescent="0.2">
      <c r="A1" s="93" t="s">
        <v>63</v>
      </c>
      <c r="B1" s="94"/>
      <c r="C1" s="94"/>
    </row>
    <row r="2" spans="1:21" ht="17.25" customHeight="1" x14ac:dyDescent="0.2"/>
    <row r="4" spans="1:21" x14ac:dyDescent="0.2">
      <c r="A4" s="104" t="s">
        <v>0</v>
      </c>
      <c r="B4" s="104"/>
      <c r="C4" s="104"/>
      <c r="D4" s="104"/>
      <c r="E4" s="104"/>
      <c r="F4" s="104"/>
      <c r="G4" s="104"/>
      <c r="H4" s="104" t="s">
        <v>1</v>
      </c>
      <c r="I4" s="104"/>
      <c r="J4" s="104"/>
      <c r="K4" s="104"/>
      <c r="L4" s="104"/>
      <c r="M4" s="104"/>
      <c r="N4" s="104"/>
    </row>
    <row r="5" spans="1:21" ht="55.15" customHeight="1" x14ac:dyDescent="0.2">
      <c r="A5" s="108"/>
      <c r="B5" s="109"/>
      <c r="C5" s="109"/>
      <c r="D5" s="109"/>
      <c r="E5" s="110"/>
      <c r="H5" s="105"/>
      <c r="I5" s="106"/>
      <c r="J5" s="106"/>
      <c r="K5" s="106"/>
      <c r="L5" s="107"/>
    </row>
    <row r="6" spans="1:21" x14ac:dyDescent="0.2">
      <c r="A6" s="132" t="s">
        <v>2</v>
      </c>
      <c r="B6" s="132"/>
      <c r="H6" s="133" t="s">
        <v>3</v>
      </c>
      <c r="I6" s="133"/>
    </row>
    <row r="7" spans="1:21" ht="41.45" customHeight="1" x14ac:dyDescent="0.2">
      <c r="A7" s="108"/>
      <c r="B7" s="109"/>
      <c r="C7" s="109"/>
      <c r="D7" s="109"/>
      <c r="E7" s="110"/>
      <c r="H7" s="111"/>
      <c r="I7" s="112"/>
      <c r="J7" s="112"/>
      <c r="K7" s="112"/>
      <c r="L7" s="113"/>
    </row>
    <row r="8" spans="1:21" x14ac:dyDescent="0.2">
      <c r="A8" s="115" t="s">
        <v>4</v>
      </c>
      <c r="B8" s="115"/>
    </row>
    <row r="9" spans="1:21" x14ac:dyDescent="0.2">
      <c r="A9" s="108"/>
      <c r="B9" s="109"/>
      <c r="C9" s="109"/>
      <c r="D9" s="109"/>
      <c r="E9" s="110"/>
    </row>
    <row r="10" spans="1:21" ht="69.75" customHeight="1" x14ac:dyDescent="0.2">
      <c r="A10" s="116" t="s">
        <v>64</v>
      </c>
      <c r="B10" s="117"/>
      <c r="C10" s="117"/>
      <c r="D10" s="117"/>
      <c r="E10" s="117"/>
      <c r="F10" s="117"/>
      <c r="G10" s="117"/>
      <c r="H10" s="117"/>
      <c r="I10" s="117"/>
      <c r="J10" s="117"/>
      <c r="K10" s="117"/>
      <c r="L10" s="117"/>
      <c r="M10" s="117"/>
      <c r="N10" s="117"/>
      <c r="O10" s="117"/>
      <c r="P10" s="117"/>
      <c r="Q10" s="117"/>
      <c r="R10" s="117"/>
      <c r="S10" s="117"/>
    </row>
    <row r="11" spans="1:21" ht="19.5" customHeight="1" x14ac:dyDescent="0.2">
      <c r="A11" s="54" t="s">
        <v>29</v>
      </c>
      <c r="B11" s="48"/>
      <c r="C11" s="48"/>
      <c r="D11" s="48"/>
      <c r="E11" s="48"/>
      <c r="F11" s="48"/>
      <c r="G11" s="48"/>
      <c r="H11" s="48"/>
      <c r="I11" s="48"/>
      <c r="J11" s="48"/>
      <c r="K11" s="48"/>
      <c r="L11" s="48"/>
      <c r="M11" s="48"/>
      <c r="N11" s="48"/>
      <c r="O11" s="48"/>
      <c r="P11" s="48"/>
      <c r="Q11" s="48"/>
      <c r="R11" s="47"/>
      <c r="S11" s="47"/>
      <c r="T11" s="47"/>
      <c r="U11" s="47"/>
    </row>
    <row r="12" spans="1:21" ht="15" customHeight="1" x14ac:dyDescent="0.2">
      <c r="A12" s="47"/>
      <c r="B12" s="49"/>
      <c r="C12" s="121" t="s">
        <v>30</v>
      </c>
      <c r="D12" s="123"/>
      <c r="E12" s="123"/>
      <c r="F12" s="123"/>
      <c r="G12" s="123"/>
      <c r="H12" s="123"/>
      <c r="I12" s="123"/>
      <c r="J12" s="123"/>
      <c r="K12" s="123"/>
      <c r="L12" s="123"/>
      <c r="M12" s="123"/>
      <c r="N12" s="123"/>
      <c r="O12" s="123"/>
      <c r="P12" s="123"/>
      <c r="Q12" s="123"/>
      <c r="R12" s="123"/>
      <c r="S12" s="123"/>
      <c r="T12" s="47"/>
      <c r="U12" s="47"/>
    </row>
    <row r="13" spans="1:21" ht="15" customHeight="1" x14ac:dyDescent="0.2">
      <c r="A13" s="47"/>
      <c r="B13" s="49"/>
      <c r="C13" s="121" t="s">
        <v>31</v>
      </c>
      <c r="D13" s="123"/>
      <c r="E13" s="123"/>
      <c r="F13" s="123"/>
      <c r="G13" s="123"/>
      <c r="H13" s="123"/>
      <c r="I13" s="123"/>
      <c r="J13" s="123"/>
      <c r="K13" s="123"/>
      <c r="L13" s="123"/>
      <c r="M13" s="123"/>
      <c r="N13" s="123"/>
      <c r="O13" s="123"/>
      <c r="P13" s="123"/>
      <c r="Q13" s="123"/>
      <c r="R13" s="123"/>
      <c r="S13" s="123"/>
      <c r="T13" s="47"/>
      <c r="U13" s="47"/>
    </row>
    <row r="14" spans="1:21" ht="15" customHeight="1" x14ac:dyDescent="0.2">
      <c r="A14" s="47"/>
      <c r="B14" s="85"/>
      <c r="C14" s="121" t="s">
        <v>32</v>
      </c>
      <c r="D14" s="123"/>
      <c r="E14" s="123"/>
      <c r="F14" s="123"/>
      <c r="G14" s="123"/>
      <c r="H14" s="123"/>
      <c r="I14" s="123"/>
      <c r="J14" s="123"/>
      <c r="K14" s="123"/>
      <c r="L14" s="123"/>
      <c r="M14" s="123"/>
      <c r="N14" s="123"/>
      <c r="O14" s="123"/>
      <c r="P14" s="123"/>
      <c r="Q14" s="123"/>
      <c r="R14" s="123"/>
      <c r="S14" s="123"/>
      <c r="T14" s="47"/>
      <c r="U14" s="47"/>
    </row>
    <row r="15" spans="1:21" ht="15" customHeight="1" x14ac:dyDescent="0.2">
      <c r="A15" s="47"/>
      <c r="B15" s="49"/>
      <c r="C15" s="121" t="s">
        <v>33</v>
      </c>
      <c r="D15" s="123"/>
      <c r="E15" s="123"/>
      <c r="F15" s="123"/>
      <c r="G15" s="123"/>
      <c r="H15" s="123"/>
      <c r="I15" s="123"/>
      <c r="J15" s="123"/>
      <c r="K15" s="123"/>
      <c r="L15" s="123"/>
      <c r="M15" s="123"/>
      <c r="N15" s="123"/>
      <c r="O15" s="123"/>
      <c r="P15" s="123"/>
      <c r="Q15" s="123"/>
      <c r="R15" s="123"/>
      <c r="S15" s="123"/>
      <c r="T15" s="47"/>
      <c r="U15" s="47"/>
    </row>
    <row r="16" spans="1:21" ht="15" customHeight="1" x14ac:dyDescent="0.2">
      <c r="A16" s="47"/>
      <c r="B16" s="49"/>
      <c r="C16" s="121" t="s">
        <v>34</v>
      </c>
      <c r="D16" s="123"/>
      <c r="E16" s="123"/>
      <c r="F16" s="123"/>
      <c r="G16" s="123"/>
      <c r="H16" s="123"/>
      <c r="I16" s="123"/>
      <c r="J16" s="123"/>
      <c r="K16" s="123"/>
      <c r="L16" s="123"/>
      <c r="M16" s="123"/>
      <c r="N16" s="123"/>
      <c r="O16" s="123"/>
      <c r="P16" s="123"/>
      <c r="Q16" s="123"/>
      <c r="R16" s="123"/>
      <c r="S16" s="123"/>
      <c r="T16" s="47"/>
      <c r="U16" s="47"/>
    </row>
    <row r="17" spans="1:21" ht="15" customHeight="1" x14ac:dyDescent="0.2">
      <c r="A17" s="47"/>
      <c r="B17" s="49"/>
      <c r="C17" s="121" t="s">
        <v>78</v>
      </c>
      <c r="D17" s="122"/>
      <c r="E17" s="122"/>
      <c r="F17" s="122"/>
      <c r="G17" s="122"/>
      <c r="H17" s="122"/>
      <c r="I17" s="122"/>
      <c r="J17" s="122"/>
      <c r="K17" s="122"/>
      <c r="L17" s="122"/>
      <c r="M17" s="122"/>
      <c r="N17" s="122"/>
      <c r="O17" s="122"/>
      <c r="P17" s="122"/>
      <c r="Q17" s="122"/>
      <c r="R17" s="122"/>
      <c r="S17" s="122"/>
      <c r="T17" s="122"/>
      <c r="U17" s="122"/>
    </row>
    <row r="18" spans="1:21" ht="15" customHeight="1" x14ac:dyDescent="0.2">
      <c r="A18" s="47"/>
      <c r="B18" s="49"/>
      <c r="C18" s="121" t="s">
        <v>36</v>
      </c>
      <c r="D18" s="123"/>
      <c r="E18" s="123"/>
      <c r="F18" s="123"/>
      <c r="G18" s="123"/>
      <c r="H18" s="123"/>
      <c r="I18" s="123"/>
      <c r="J18" s="123"/>
      <c r="K18" s="123"/>
      <c r="L18" s="123"/>
      <c r="M18" s="123"/>
      <c r="N18" s="123"/>
      <c r="O18" s="123"/>
      <c r="P18" s="123"/>
      <c r="Q18" s="123"/>
      <c r="R18" s="123"/>
      <c r="S18" s="123"/>
      <c r="T18" s="47"/>
      <c r="U18" s="47"/>
    </row>
    <row r="19" spans="1:21" ht="15" customHeight="1" x14ac:dyDescent="0.2">
      <c r="A19" s="47"/>
      <c r="B19" s="49"/>
      <c r="C19" s="121" t="s">
        <v>37</v>
      </c>
      <c r="D19" s="123"/>
      <c r="E19" s="123"/>
      <c r="F19" s="123"/>
      <c r="G19" s="123"/>
      <c r="H19" s="123"/>
      <c r="I19" s="123"/>
      <c r="J19" s="123"/>
      <c r="K19" s="123"/>
      <c r="L19" s="123"/>
      <c r="M19" s="123"/>
      <c r="N19" s="123"/>
      <c r="O19" s="123"/>
      <c r="P19" s="123"/>
      <c r="Q19" s="123"/>
      <c r="R19" s="123"/>
      <c r="S19" s="123"/>
      <c r="T19" s="47"/>
      <c r="U19" s="47"/>
    </row>
    <row r="20" spans="1:21" ht="15" customHeight="1" x14ac:dyDescent="0.2">
      <c r="A20" s="47"/>
      <c r="B20" s="49"/>
      <c r="C20" s="121" t="s">
        <v>38</v>
      </c>
      <c r="D20" s="123"/>
      <c r="E20" s="123"/>
      <c r="F20" s="123"/>
      <c r="G20" s="123"/>
      <c r="H20" s="123"/>
      <c r="I20" s="123"/>
      <c r="J20" s="123"/>
      <c r="K20" s="123"/>
      <c r="L20" s="123"/>
      <c r="M20" s="123"/>
      <c r="N20" s="123"/>
      <c r="O20" s="123"/>
      <c r="P20" s="123"/>
      <c r="Q20" s="123"/>
      <c r="R20" s="123"/>
      <c r="S20" s="123"/>
      <c r="T20" s="47"/>
      <c r="U20" s="47"/>
    </row>
    <row r="21" spans="1:21" ht="19.5" customHeight="1" x14ac:dyDescent="0.2">
      <c r="A21" s="53"/>
      <c r="B21" s="38"/>
      <c r="C21" s="38"/>
      <c r="D21" s="38"/>
      <c r="E21" s="38"/>
      <c r="F21" s="38"/>
      <c r="G21" s="38"/>
      <c r="H21" s="38"/>
      <c r="I21" s="38"/>
      <c r="J21" s="38"/>
      <c r="K21" s="38"/>
      <c r="L21" s="38"/>
      <c r="M21" s="38"/>
      <c r="N21" s="38"/>
      <c r="O21" s="38"/>
      <c r="P21" s="38"/>
      <c r="Q21" s="38"/>
      <c r="R21" s="38"/>
      <c r="S21" s="38"/>
    </row>
    <row r="22" spans="1:21" ht="15" customHeight="1" x14ac:dyDescent="0.2">
      <c r="A22" s="44"/>
      <c r="I22" s="61"/>
      <c r="J22" s="125" t="s">
        <v>5</v>
      </c>
      <c r="K22" s="126"/>
      <c r="L22" s="126"/>
      <c r="M22" s="126"/>
      <c r="N22" s="126"/>
      <c r="O22" s="127"/>
      <c r="Q22" s="76"/>
      <c r="R22" s="76"/>
    </row>
    <row r="23" spans="1:21" ht="15" customHeight="1" x14ac:dyDescent="0.2">
      <c r="A23" s="44"/>
      <c r="I23" s="7"/>
      <c r="J23" s="126" t="s">
        <v>40</v>
      </c>
      <c r="K23" s="126"/>
      <c r="L23" s="126"/>
      <c r="M23" s="126"/>
      <c r="N23" s="4"/>
      <c r="O23" s="15"/>
      <c r="Q23" s="74"/>
      <c r="R23" s="74"/>
    </row>
    <row r="24" spans="1:21" ht="15" customHeight="1" x14ac:dyDescent="0.2">
      <c r="A24" s="53"/>
      <c r="B24" s="38"/>
      <c r="C24" s="38"/>
      <c r="D24" s="38"/>
      <c r="E24" s="38"/>
      <c r="F24" s="38"/>
      <c r="G24" s="38"/>
      <c r="H24" s="38"/>
      <c r="I24" s="38"/>
      <c r="J24" s="38"/>
      <c r="K24" s="38"/>
      <c r="L24" s="38"/>
      <c r="M24" s="38"/>
      <c r="N24" s="38"/>
      <c r="O24" s="38"/>
      <c r="P24" s="38"/>
      <c r="Q24" s="38"/>
      <c r="R24" s="38"/>
      <c r="S24" s="38"/>
    </row>
    <row r="25" spans="1:21" ht="18" customHeight="1" x14ac:dyDescent="0.2">
      <c r="A25" s="50"/>
      <c r="B25" s="126" t="s">
        <v>47</v>
      </c>
      <c r="C25" s="126"/>
      <c r="D25" s="126"/>
      <c r="E25" s="126"/>
      <c r="F25" s="126"/>
      <c r="G25" s="126"/>
      <c r="H25" s="126"/>
      <c r="I25" s="126"/>
      <c r="J25" s="126"/>
      <c r="K25" s="126"/>
      <c r="L25" s="126"/>
      <c r="T25" s="50"/>
      <c r="U25" s="50"/>
    </row>
    <row r="26" spans="1:21" ht="17.25" customHeight="1" x14ac:dyDescent="0.2">
      <c r="A26" s="50"/>
      <c r="B26" s="75"/>
      <c r="C26" s="75"/>
      <c r="D26" s="75"/>
      <c r="E26" s="75"/>
      <c r="F26" s="75"/>
      <c r="G26" s="75"/>
      <c r="H26" s="51"/>
      <c r="I26" s="51"/>
      <c r="J26" s="51"/>
      <c r="T26" s="50"/>
      <c r="U26" s="50"/>
    </row>
    <row r="27" spans="1:21" ht="14.45" customHeight="1" x14ac:dyDescent="0.2">
      <c r="A27" s="50"/>
      <c r="B27" s="69"/>
      <c r="E27" s="51"/>
      <c r="F27" s="51"/>
      <c r="G27" s="51"/>
      <c r="H27" s="51"/>
      <c r="I27" s="51"/>
      <c r="J27" s="51"/>
      <c r="T27" s="50"/>
      <c r="U27" s="50"/>
    </row>
    <row r="28" spans="1:21" ht="14.45" customHeight="1" x14ac:dyDescent="0.2">
      <c r="A28" s="124" t="s">
        <v>35</v>
      </c>
      <c r="B28" s="124"/>
      <c r="C28" s="124"/>
      <c r="D28" s="124"/>
      <c r="E28" s="124"/>
      <c r="F28" s="124"/>
      <c r="G28" s="124"/>
      <c r="H28" s="124"/>
      <c r="I28" s="124"/>
      <c r="J28" s="124"/>
      <c r="K28" s="124"/>
      <c r="L28" s="124"/>
      <c r="M28" s="124"/>
      <c r="N28" s="124"/>
      <c r="O28" s="124"/>
      <c r="P28" s="124"/>
      <c r="Q28" s="124"/>
      <c r="R28" s="124"/>
      <c r="S28" s="124"/>
      <c r="T28" s="124"/>
      <c r="U28" s="124"/>
    </row>
    <row r="30" spans="1:21" ht="15" customHeight="1" x14ac:dyDescent="0.2">
      <c r="B30" s="51"/>
      <c r="C30" s="51"/>
      <c r="D30" s="51"/>
      <c r="E30" s="51"/>
      <c r="F30" s="51"/>
      <c r="G30" s="51"/>
      <c r="H30" s="51"/>
      <c r="I30" s="51"/>
    </row>
    <row r="31" spans="1:21" ht="41.25" customHeight="1" x14ac:dyDescent="0.2">
      <c r="A31" s="118" t="s">
        <v>39</v>
      </c>
      <c r="B31" s="118"/>
      <c r="C31" s="118"/>
      <c r="D31" s="118"/>
      <c r="E31" s="118"/>
      <c r="F31" s="118"/>
      <c r="G31" s="118"/>
      <c r="H31" s="118"/>
      <c r="I31" s="118"/>
      <c r="J31" s="118"/>
      <c r="K31" s="118"/>
      <c r="L31" s="118"/>
      <c r="M31" s="118"/>
      <c r="N31" s="118"/>
      <c r="O31" s="118"/>
      <c r="P31" s="118"/>
      <c r="Q31" s="118"/>
      <c r="R31" s="118"/>
      <c r="S31" s="118"/>
    </row>
    <row r="33" spans="1:20" ht="78.75" customHeight="1" x14ac:dyDescent="0.2">
      <c r="A33" s="97" t="s">
        <v>6</v>
      </c>
      <c r="B33" s="97" t="s">
        <v>24</v>
      </c>
      <c r="C33" s="97"/>
      <c r="D33" s="97"/>
      <c r="E33" s="97"/>
      <c r="F33" s="97"/>
      <c r="G33" s="97"/>
      <c r="H33" s="97"/>
      <c r="I33" s="97"/>
      <c r="J33" s="97"/>
      <c r="K33" s="119" t="s">
        <v>25</v>
      </c>
      <c r="L33" s="120"/>
      <c r="M33" s="120"/>
      <c r="N33" s="120"/>
      <c r="O33" s="120"/>
      <c r="P33" s="120"/>
      <c r="Q33" s="120"/>
      <c r="R33" s="120"/>
      <c r="S33" s="71" t="s">
        <v>7</v>
      </c>
    </row>
    <row r="34" spans="1:20" ht="24.75" customHeight="1" x14ac:dyDescent="0.2">
      <c r="A34" s="97"/>
      <c r="B34" s="97"/>
      <c r="C34" s="97"/>
      <c r="D34" s="97"/>
      <c r="E34" s="97"/>
      <c r="F34" s="97"/>
      <c r="G34" s="97"/>
      <c r="H34" s="97"/>
      <c r="I34" s="97"/>
      <c r="J34" s="97"/>
      <c r="K34" s="71" t="s">
        <v>8</v>
      </c>
      <c r="L34" s="71" t="s">
        <v>9</v>
      </c>
      <c r="M34" s="71" t="s">
        <v>10</v>
      </c>
      <c r="N34" s="71" t="s">
        <v>11</v>
      </c>
      <c r="O34" s="71" t="s">
        <v>12</v>
      </c>
      <c r="P34" s="71" t="s">
        <v>13</v>
      </c>
      <c r="Q34" s="71" t="s">
        <v>14</v>
      </c>
      <c r="R34" s="34" t="s">
        <v>15</v>
      </c>
      <c r="S34" s="71"/>
    </row>
    <row r="35" spans="1:20" s="69" customFormat="1" ht="15" customHeight="1" x14ac:dyDescent="0.25">
      <c r="A35" s="61">
        <v>1</v>
      </c>
      <c r="B35" s="134">
        <v>2</v>
      </c>
      <c r="C35" s="135"/>
      <c r="D35" s="135"/>
      <c r="E35" s="135"/>
      <c r="F35" s="135"/>
      <c r="G35" s="135"/>
      <c r="H35" s="135"/>
      <c r="I35" s="135"/>
      <c r="J35" s="136"/>
      <c r="K35" s="61">
        <v>3</v>
      </c>
      <c r="L35" s="61">
        <v>4</v>
      </c>
      <c r="M35" s="61">
        <v>5</v>
      </c>
      <c r="N35" s="61">
        <v>6</v>
      </c>
      <c r="O35" s="61">
        <v>7</v>
      </c>
      <c r="P35" s="61">
        <v>8</v>
      </c>
      <c r="Q35" s="61">
        <v>9</v>
      </c>
      <c r="R35" s="78">
        <v>10</v>
      </c>
      <c r="S35" s="61">
        <v>11</v>
      </c>
    </row>
    <row r="36" spans="1:20" ht="27" customHeight="1" x14ac:dyDescent="0.2">
      <c r="A36" s="61">
        <v>1</v>
      </c>
      <c r="B36" s="137" t="s">
        <v>52</v>
      </c>
      <c r="C36" s="138"/>
      <c r="D36" s="138"/>
      <c r="E36" s="138"/>
      <c r="F36" s="138"/>
      <c r="G36" s="138"/>
      <c r="H36" s="138"/>
      <c r="I36" s="138"/>
      <c r="J36" s="139"/>
      <c r="K36" s="80"/>
      <c r="L36" s="79"/>
      <c r="M36" s="80"/>
      <c r="N36" s="80"/>
      <c r="O36" s="79"/>
      <c r="P36" s="80"/>
      <c r="Q36" s="80"/>
      <c r="R36" s="79"/>
      <c r="S36" s="63"/>
    </row>
    <row r="37" spans="1:20" ht="106.5" customHeight="1" x14ac:dyDescent="0.2">
      <c r="A37" s="9">
        <v>2</v>
      </c>
      <c r="B37" s="128" t="s">
        <v>54</v>
      </c>
      <c r="C37" s="129"/>
      <c r="D37" s="129"/>
      <c r="E37" s="129"/>
      <c r="F37" s="129"/>
      <c r="G37" s="129"/>
      <c r="H37" s="129"/>
      <c r="I37" s="129"/>
      <c r="J37" s="130"/>
      <c r="K37" s="79"/>
      <c r="L37" s="80"/>
      <c r="M37" s="79"/>
      <c r="N37" s="79"/>
      <c r="O37" s="80"/>
      <c r="P37" s="79"/>
      <c r="Q37" s="79"/>
      <c r="R37" s="80"/>
      <c r="S37" s="63"/>
    </row>
    <row r="38" spans="1:20" ht="35.25" customHeight="1" x14ac:dyDescent="0.2">
      <c r="A38" s="9">
        <v>3</v>
      </c>
      <c r="B38" s="128" t="s">
        <v>53</v>
      </c>
      <c r="C38" s="129"/>
      <c r="D38" s="129"/>
      <c r="E38" s="129"/>
      <c r="F38" s="129"/>
      <c r="G38" s="129"/>
      <c r="H38" s="129"/>
      <c r="I38" s="129"/>
      <c r="J38" s="130"/>
      <c r="K38" s="79"/>
      <c r="L38" s="80"/>
      <c r="M38" s="79"/>
      <c r="N38" s="79"/>
      <c r="O38" s="80"/>
      <c r="P38" s="79"/>
      <c r="Q38" s="79"/>
      <c r="R38" s="80"/>
      <c r="S38" s="63"/>
    </row>
    <row r="39" spans="1:20" ht="81.75" customHeight="1" x14ac:dyDescent="0.2">
      <c r="A39" s="9">
        <v>4</v>
      </c>
      <c r="B39" s="128" t="s">
        <v>55</v>
      </c>
      <c r="C39" s="129"/>
      <c r="D39" s="129"/>
      <c r="E39" s="129"/>
      <c r="F39" s="129"/>
      <c r="G39" s="129"/>
      <c r="H39" s="129"/>
      <c r="I39" s="129"/>
      <c r="J39" s="130"/>
      <c r="K39" s="79"/>
      <c r="L39" s="80"/>
      <c r="M39" s="79"/>
      <c r="N39" s="79"/>
      <c r="O39" s="80"/>
      <c r="P39" s="79"/>
      <c r="Q39" s="79"/>
      <c r="R39" s="80"/>
      <c r="S39" s="63"/>
    </row>
    <row r="40" spans="1:20" ht="53.25" customHeight="1" x14ac:dyDescent="0.2">
      <c r="A40" s="9">
        <v>5</v>
      </c>
      <c r="B40" s="128" t="s">
        <v>56</v>
      </c>
      <c r="C40" s="129"/>
      <c r="D40" s="129"/>
      <c r="E40" s="129"/>
      <c r="F40" s="129"/>
      <c r="G40" s="129"/>
      <c r="H40" s="129"/>
      <c r="I40" s="129"/>
      <c r="J40" s="130"/>
      <c r="K40" s="79"/>
      <c r="L40" s="80"/>
      <c r="M40" s="79"/>
      <c r="N40" s="79"/>
      <c r="O40" s="80"/>
      <c r="P40" s="79"/>
      <c r="Q40" s="79"/>
      <c r="R40" s="80"/>
      <c r="S40" s="63"/>
    </row>
    <row r="41" spans="1:20" ht="66" customHeight="1" x14ac:dyDescent="0.2">
      <c r="A41" s="9">
        <v>6</v>
      </c>
      <c r="B41" s="128" t="s">
        <v>173</v>
      </c>
      <c r="C41" s="129"/>
      <c r="D41" s="129"/>
      <c r="E41" s="129"/>
      <c r="F41" s="129"/>
      <c r="G41" s="129"/>
      <c r="H41" s="129"/>
      <c r="I41" s="129"/>
      <c r="J41" s="130"/>
      <c r="K41" s="68"/>
      <c r="L41" s="66">
        <f>L36*249.48</f>
        <v>0</v>
      </c>
      <c r="M41" s="68" t="s">
        <v>179</v>
      </c>
      <c r="N41" s="68" t="s">
        <v>179</v>
      </c>
      <c r="O41" s="68"/>
      <c r="P41" s="68" t="s">
        <v>179</v>
      </c>
      <c r="Q41" s="68" t="s">
        <v>179</v>
      </c>
      <c r="R41" s="68" t="s">
        <v>179</v>
      </c>
      <c r="S41" s="67">
        <f>L41</f>
        <v>0</v>
      </c>
    </row>
    <row r="42" spans="1:20" ht="65.25" customHeight="1" x14ac:dyDescent="0.2">
      <c r="A42" s="9">
        <v>7</v>
      </c>
      <c r="B42" s="128" t="s">
        <v>88</v>
      </c>
      <c r="C42" s="129"/>
      <c r="D42" s="129"/>
      <c r="E42" s="129"/>
      <c r="F42" s="129"/>
      <c r="G42" s="129"/>
      <c r="H42" s="129"/>
      <c r="I42" s="129"/>
      <c r="J42" s="130"/>
      <c r="K42" s="68"/>
      <c r="L42" s="68" t="s">
        <v>179</v>
      </c>
      <c r="M42" s="68" t="s">
        <v>179</v>
      </c>
      <c r="N42" s="68" t="s">
        <v>179</v>
      </c>
      <c r="O42" s="66">
        <f>O36*449.06</f>
        <v>0</v>
      </c>
      <c r="P42" s="68" t="s">
        <v>179</v>
      </c>
      <c r="Q42" s="68" t="s">
        <v>179</v>
      </c>
      <c r="R42" s="66">
        <f>R36*623.7</f>
        <v>0</v>
      </c>
      <c r="S42" s="67">
        <f>O42+R42</f>
        <v>0</v>
      </c>
      <c r="T42" s="10"/>
    </row>
    <row r="43" spans="1:20" ht="66" customHeight="1" x14ac:dyDescent="0.2">
      <c r="A43" s="9">
        <v>8</v>
      </c>
      <c r="B43" s="128" t="s">
        <v>109</v>
      </c>
      <c r="C43" s="129"/>
      <c r="D43" s="129"/>
      <c r="E43" s="129"/>
      <c r="F43" s="129"/>
      <c r="G43" s="129"/>
      <c r="H43" s="129"/>
      <c r="I43" s="129"/>
      <c r="J43" s="130"/>
      <c r="K43" s="66">
        <f>K37*249.48</f>
        <v>0</v>
      </c>
      <c r="L43" s="68" t="s">
        <v>179</v>
      </c>
      <c r="M43" s="66">
        <f>M37*249.48</f>
        <v>0</v>
      </c>
      <c r="N43" s="68" t="s">
        <v>179</v>
      </c>
      <c r="O43" s="68" t="s">
        <v>179</v>
      </c>
      <c r="P43" s="68" t="s">
        <v>179</v>
      </c>
      <c r="Q43" s="68" t="s">
        <v>179</v>
      </c>
      <c r="R43" s="68" t="s">
        <v>179</v>
      </c>
      <c r="S43" s="67">
        <f>K43+M43</f>
        <v>0</v>
      </c>
      <c r="T43" s="10"/>
    </row>
    <row r="44" spans="1:20" ht="77.25" customHeight="1" x14ac:dyDescent="0.2">
      <c r="A44" s="9">
        <v>9</v>
      </c>
      <c r="B44" s="128" t="s">
        <v>89</v>
      </c>
      <c r="C44" s="129"/>
      <c r="D44" s="129"/>
      <c r="E44" s="129"/>
      <c r="F44" s="129"/>
      <c r="G44" s="129"/>
      <c r="H44" s="129"/>
      <c r="I44" s="129"/>
      <c r="J44" s="130"/>
      <c r="K44" s="68"/>
      <c r="L44" s="68" t="s">
        <v>179</v>
      </c>
      <c r="M44" s="68" t="s">
        <v>179</v>
      </c>
      <c r="N44" s="66">
        <f>N37*349.27</f>
        <v>0</v>
      </c>
      <c r="O44" s="68"/>
      <c r="P44" s="66">
        <f>P37*449.06</f>
        <v>0</v>
      </c>
      <c r="Q44" s="66">
        <f>Q37*623.7</f>
        <v>0</v>
      </c>
      <c r="R44" s="68" t="s">
        <v>179</v>
      </c>
      <c r="S44" s="67">
        <f>N44+P44+Q44</f>
        <v>0</v>
      </c>
    </row>
    <row r="45" spans="1:20" ht="67.5" customHeight="1" x14ac:dyDescent="0.2">
      <c r="A45" s="9">
        <v>10</v>
      </c>
      <c r="B45" s="128" t="s">
        <v>80</v>
      </c>
      <c r="C45" s="129"/>
      <c r="D45" s="129"/>
      <c r="E45" s="129"/>
      <c r="F45" s="129"/>
      <c r="G45" s="129"/>
      <c r="H45" s="129"/>
      <c r="I45" s="129"/>
      <c r="J45" s="130"/>
      <c r="K45" s="66">
        <f>K38*249.48</f>
        <v>0</v>
      </c>
      <c r="L45" s="68" t="s">
        <v>179</v>
      </c>
      <c r="M45" s="66">
        <f>M38*249.48</f>
        <v>0</v>
      </c>
      <c r="N45" s="68" t="s">
        <v>179</v>
      </c>
      <c r="O45" s="68" t="s">
        <v>179</v>
      </c>
      <c r="P45" s="68" t="s">
        <v>179</v>
      </c>
      <c r="Q45" s="68" t="s">
        <v>179</v>
      </c>
      <c r="R45" s="68" t="s">
        <v>179</v>
      </c>
      <c r="S45" s="67">
        <f>K45+M45</f>
        <v>0</v>
      </c>
    </row>
    <row r="46" spans="1:20" ht="76.5" customHeight="1" x14ac:dyDescent="0.2">
      <c r="A46" s="9">
        <v>11</v>
      </c>
      <c r="B46" s="128" t="s">
        <v>90</v>
      </c>
      <c r="C46" s="129"/>
      <c r="D46" s="129"/>
      <c r="E46" s="129"/>
      <c r="F46" s="129"/>
      <c r="G46" s="129"/>
      <c r="H46" s="129"/>
      <c r="I46" s="129"/>
      <c r="J46" s="130"/>
      <c r="K46" s="68"/>
      <c r="L46" s="68" t="s">
        <v>179</v>
      </c>
      <c r="M46" s="68" t="s">
        <v>179</v>
      </c>
      <c r="N46" s="66">
        <f>N38*349.27</f>
        <v>0</v>
      </c>
      <c r="O46" s="68"/>
      <c r="P46" s="66">
        <f>P38*449.06</f>
        <v>0</v>
      </c>
      <c r="Q46" s="66">
        <f>Q38*623.7</f>
        <v>0</v>
      </c>
      <c r="R46" s="68" t="s">
        <v>179</v>
      </c>
      <c r="S46" s="67">
        <f>N46+P46+Q46</f>
        <v>0</v>
      </c>
    </row>
    <row r="47" spans="1:20" ht="63.75" customHeight="1" x14ac:dyDescent="0.2">
      <c r="A47" s="9">
        <v>12</v>
      </c>
      <c r="B47" s="128" t="s">
        <v>81</v>
      </c>
      <c r="C47" s="129"/>
      <c r="D47" s="129"/>
      <c r="E47" s="129"/>
      <c r="F47" s="129"/>
      <c r="G47" s="129"/>
      <c r="H47" s="129"/>
      <c r="I47" s="129"/>
      <c r="J47" s="130"/>
      <c r="K47" s="66">
        <f>K39*249.48</f>
        <v>0</v>
      </c>
      <c r="L47" s="68" t="s">
        <v>179</v>
      </c>
      <c r="M47" s="66">
        <f>M39*249.48</f>
        <v>0</v>
      </c>
      <c r="N47" s="68" t="s">
        <v>179</v>
      </c>
      <c r="O47" s="68" t="s">
        <v>179</v>
      </c>
      <c r="P47" s="68" t="s">
        <v>179</v>
      </c>
      <c r="Q47" s="68" t="s">
        <v>179</v>
      </c>
      <c r="R47" s="68" t="s">
        <v>179</v>
      </c>
      <c r="S47" s="67">
        <f>K47+M47</f>
        <v>0</v>
      </c>
    </row>
    <row r="48" spans="1:20" ht="77.25" customHeight="1" x14ac:dyDescent="0.2">
      <c r="A48" s="9">
        <v>13</v>
      </c>
      <c r="B48" s="128" t="s">
        <v>91</v>
      </c>
      <c r="C48" s="129"/>
      <c r="D48" s="129"/>
      <c r="E48" s="129"/>
      <c r="F48" s="129"/>
      <c r="G48" s="129"/>
      <c r="H48" s="129"/>
      <c r="I48" s="129"/>
      <c r="J48" s="130"/>
      <c r="K48" s="68"/>
      <c r="L48" s="68" t="s">
        <v>179</v>
      </c>
      <c r="M48" s="68" t="s">
        <v>179</v>
      </c>
      <c r="N48" s="66">
        <f>N39*349.27</f>
        <v>0</v>
      </c>
      <c r="O48" s="68" t="s">
        <v>179</v>
      </c>
      <c r="P48" s="66">
        <f>P39*449.06</f>
        <v>0</v>
      </c>
      <c r="Q48" s="66">
        <f>Q39*623.7</f>
        <v>0</v>
      </c>
      <c r="R48" s="68" t="s">
        <v>179</v>
      </c>
      <c r="S48" s="67">
        <f>N48+P48+Q48</f>
        <v>0</v>
      </c>
    </row>
    <row r="49" spans="1:19" ht="102" customHeight="1" x14ac:dyDescent="0.2">
      <c r="A49" s="9">
        <v>14</v>
      </c>
      <c r="B49" s="128" t="s">
        <v>92</v>
      </c>
      <c r="C49" s="129"/>
      <c r="D49" s="129"/>
      <c r="E49" s="129"/>
      <c r="F49" s="129"/>
      <c r="G49" s="129"/>
      <c r="H49" s="129"/>
      <c r="I49" s="129"/>
      <c r="J49" s="130"/>
      <c r="K49" s="66">
        <f>K40*249.48</f>
        <v>0</v>
      </c>
      <c r="L49" s="68" t="s">
        <v>179</v>
      </c>
      <c r="M49" s="66">
        <f>M40*249.48</f>
        <v>0</v>
      </c>
      <c r="N49" s="66">
        <f>N40*349.27</f>
        <v>0</v>
      </c>
      <c r="O49" s="68" t="s">
        <v>179</v>
      </c>
      <c r="P49" s="66">
        <f>P40*449.06</f>
        <v>0</v>
      </c>
      <c r="Q49" s="66">
        <f>Q40*623.7</f>
        <v>0</v>
      </c>
      <c r="R49" s="68" t="s">
        <v>179</v>
      </c>
      <c r="S49" s="67">
        <f>K49+M49+N49+P49+Q49</f>
        <v>0</v>
      </c>
    </row>
    <row r="50" spans="1:19" ht="28.5" customHeight="1" x14ac:dyDescent="0.2">
      <c r="A50" s="9">
        <v>15</v>
      </c>
      <c r="B50" s="128" t="s">
        <v>57</v>
      </c>
      <c r="C50" s="129"/>
      <c r="D50" s="129"/>
      <c r="E50" s="129"/>
      <c r="F50" s="129"/>
      <c r="G50" s="129"/>
      <c r="H50" s="129"/>
      <c r="I50" s="129"/>
      <c r="J50" s="130"/>
      <c r="K50" s="67">
        <f>K43+K45+K47+K49</f>
        <v>0</v>
      </c>
      <c r="L50" s="67">
        <f>L41</f>
        <v>0</v>
      </c>
      <c r="M50" s="67">
        <f>M43+M45+M47+M49</f>
        <v>0</v>
      </c>
      <c r="N50" s="67">
        <f>N44+N46+N48+N49</f>
        <v>0</v>
      </c>
      <c r="O50" s="67">
        <f>O42</f>
        <v>0</v>
      </c>
      <c r="P50" s="67">
        <f>P44+P46+P48+P49</f>
        <v>0</v>
      </c>
      <c r="Q50" s="67">
        <f>SUM(Q44+Q46+Q48+Q49)</f>
        <v>0</v>
      </c>
      <c r="R50" s="67">
        <f>R42</f>
        <v>0</v>
      </c>
      <c r="S50" s="67">
        <f>SUM(S41:S49)</f>
        <v>0</v>
      </c>
    </row>
    <row r="51" spans="1:19" ht="14.25" x14ac:dyDescent="0.2">
      <c r="A51" s="8"/>
      <c r="B51" s="6"/>
      <c r="C51" s="6"/>
    </row>
    <row r="52" spans="1:19" ht="30" customHeight="1" thickBot="1" x14ac:dyDescent="0.25">
      <c r="A52" s="140" t="s">
        <v>45</v>
      </c>
      <c r="B52" s="140"/>
      <c r="C52" s="140"/>
      <c r="D52" s="140"/>
      <c r="E52" s="140"/>
      <c r="F52" s="140"/>
      <c r="G52" s="140"/>
      <c r="H52" s="140"/>
      <c r="I52" s="140"/>
      <c r="J52" s="140"/>
      <c r="K52" s="140"/>
      <c r="L52" s="140"/>
      <c r="M52" s="140"/>
      <c r="N52" s="140"/>
      <c r="O52" s="140"/>
      <c r="P52" s="140"/>
      <c r="Q52" s="140"/>
      <c r="R52" s="140"/>
      <c r="S52" s="140"/>
    </row>
    <row r="53" spans="1:19" ht="18.75" customHeight="1" thickBot="1" x14ac:dyDescent="0.25">
      <c r="A53" s="40" t="s">
        <v>44</v>
      </c>
      <c r="B53" s="17"/>
      <c r="C53" s="17"/>
      <c r="D53" s="17"/>
      <c r="E53" s="17"/>
      <c r="G53" s="17"/>
      <c r="H53" s="17"/>
      <c r="I53" s="20">
        <f>S50</f>
        <v>0</v>
      </c>
      <c r="J53" s="17"/>
      <c r="K53" s="16"/>
    </row>
    <row r="54" spans="1:19" ht="18.75" customHeight="1" x14ac:dyDescent="0.2">
      <c r="A54" s="40"/>
      <c r="B54" s="17"/>
      <c r="C54" s="17"/>
      <c r="D54" s="17"/>
      <c r="E54" s="17"/>
      <c r="F54" s="22"/>
      <c r="G54" s="17"/>
      <c r="H54" s="17"/>
      <c r="I54" s="17"/>
      <c r="J54" s="17"/>
      <c r="K54" s="16"/>
    </row>
    <row r="55" spans="1:19" ht="18.75" customHeight="1" x14ac:dyDescent="0.2">
      <c r="A55" s="40"/>
      <c r="B55" s="17"/>
      <c r="C55" s="17"/>
      <c r="D55" s="17"/>
      <c r="E55" s="17"/>
      <c r="F55" s="22"/>
      <c r="G55" s="17"/>
      <c r="H55" s="17"/>
      <c r="I55" s="17"/>
      <c r="J55" s="17"/>
      <c r="K55" s="16"/>
    </row>
    <row r="56" spans="1:19" ht="34.5" customHeight="1" x14ac:dyDescent="0.25">
      <c r="A56" s="96" t="s">
        <v>41</v>
      </c>
      <c r="B56" s="131"/>
      <c r="C56" s="131"/>
      <c r="D56" s="131"/>
      <c r="E56" s="131"/>
      <c r="F56" s="131"/>
      <c r="G56" s="131"/>
      <c r="H56" s="131"/>
      <c r="I56" s="131"/>
      <c r="J56" s="131"/>
      <c r="K56" s="131"/>
      <c r="L56" s="131"/>
      <c r="M56" s="131"/>
      <c r="N56" s="131"/>
      <c r="O56" s="131"/>
      <c r="P56" s="131"/>
      <c r="Q56" s="131"/>
      <c r="R56" s="131"/>
      <c r="S56" s="131"/>
    </row>
    <row r="57" spans="1:19" ht="18" x14ac:dyDescent="0.25">
      <c r="A57" s="77"/>
      <c r="B57" s="77"/>
      <c r="C57" s="77"/>
      <c r="D57" s="77"/>
      <c r="E57" s="77"/>
      <c r="F57" s="77"/>
      <c r="G57" s="77"/>
      <c r="H57" s="77"/>
      <c r="I57" s="77"/>
      <c r="J57" s="77"/>
      <c r="K57" s="77"/>
      <c r="L57" s="77"/>
      <c r="M57" s="77"/>
      <c r="N57" s="77"/>
      <c r="O57" s="77"/>
      <c r="P57" s="77"/>
      <c r="Q57" s="77"/>
      <c r="R57" s="77"/>
      <c r="S57" s="77"/>
    </row>
    <row r="58" spans="1:19" ht="67.5" customHeight="1" x14ac:dyDescent="0.2">
      <c r="A58" s="97" t="s">
        <v>6</v>
      </c>
      <c r="B58" s="97" t="s">
        <v>24</v>
      </c>
      <c r="C58" s="97"/>
      <c r="D58" s="97"/>
      <c r="E58" s="97"/>
      <c r="F58" s="97"/>
      <c r="G58" s="97"/>
      <c r="H58" s="97"/>
      <c r="I58" s="97"/>
      <c r="J58" s="97"/>
      <c r="K58" s="119" t="s">
        <v>25</v>
      </c>
      <c r="L58" s="120"/>
      <c r="M58" s="120"/>
      <c r="N58" s="120"/>
      <c r="O58" s="120"/>
      <c r="P58" s="120"/>
      <c r="Q58" s="120"/>
      <c r="R58" s="141"/>
      <c r="S58" s="71" t="s">
        <v>7</v>
      </c>
    </row>
    <row r="59" spans="1:19" x14ac:dyDescent="0.2">
      <c r="A59" s="97"/>
      <c r="B59" s="97"/>
      <c r="C59" s="97"/>
      <c r="D59" s="97"/>
      <c r="E59" s="97"/>
      <c r="F59" s="97"/>
      <c r="G59" s="97"/>
      <c r="H59" s="97"/>
      <c r="I59" s="97"/>
      <c r="J59" s="97"/>
      <c r="K59" s="71" t="s">
        <v>8</v>
      </c>
      <c r="L59" s="71" t="s">
        <v>9</v>
      </c>
      <c r="M59" s="71" t="s">
        <v>10</v>
      </c>
      <c r="N59" s="71" t="s">
        <v>11</v>
      </c>
      <c r="O59" s="71" t="s">
        <v>12</v>
      </c>
      <c r="P59" s="71" t="s">
        <v>13</v>
      </c>
      <c r="Q59" s="71" t="s">
        <v>14</v>
      </c>
      <c r="R59" s="34" t="s">
        <v>15</v>
      </c>
      <c r="S59" s="71"/>
    </row>
    <row r="60" spans="1:19" s="69" customFormat="1" ht="15" customHeight="1" x14ac:dyDescent="0.25">
      <c r="A60" s="61">
        <v>1</v>
      </c>
      <c r="B60" s="134">
        <v>2</v>
      </c>
      <c r="C60" s="135"/>
      <c r="D60" s="135"/>
      <c r="E60" s="135"/>
      <c r="F60" s="135"/>
      <c r="G60" s="135"/>
      <c r="H60" s="135"/>
      <c r="I60" s="135"/>
      <c r="J60" s="136"/>
      <c r="K60" s="61">
        <v>3</v>
      </c>
      <c r="L60" s="61">
        <v>4</v>
      </c>
      <c r="M60" s="61">
        <v>5</v>
      </c>
      <c r="N60" s="61">
        <v>6</v>
      </c>
      <c r="O60" s="61">
        <v>7</v>
      </c>
      <c r="P60" s="61">
        <v>8</v>
      </c>
      <c r="Q60" s="61">
        <v>9</v>
      </c>
      <c r="R60" s="78">
        <v>10</v>
      </c>
      <c r="S60" s="61">
        <v>11</v>
      </c>
    </row>
    <row r="61" spans="1:19" ht="26.45" customHeight="1" x14ac:dyDescent="0.2">
      <c r="A61" s="61">
        <v>1</v>
      </c>
      <c r="B61" s="137" t="s">
        <v>58</v>
      </c>
      <c r="C61" s="138"/>
      <c r="D61" s="138"/>
      <c r="E61" s="138"/>
      <c r="F61" s="138"/>
      <c r="G61" s="138"/>
      <c r="H61" s="138"/>
      <c r="I61" s="138"/>
      <c r="J61" s="139"/>
      <c r="K61" s="81"/>
      <c r="L61" s="81"/>
      <c r="M61" s="81"/>
      <c r="N61" s="81"/>
      <c r="O61" s="81"/>
      <c r="P61" s="81"/>
      <c r="Q61" s="81"/>
      <c r="R61" s="82"/>
      <c r="S61" s="63"/>
    </row>
    <row r="62" spans="1:19" ht="65.25" customHeight="1" x14ac:dyDescent="0.2">
      <c r="A62" s="9">
        <v>2</v>
      </c>
      <c r="B62" s="128" t="s">
        <v>103</v>
      </c>
      <c r="C62" s="129"/>
      <c r="D62" s="129"/>
      <c r="E62" s="129"/>
      <c r="F62" s="129"/>
      <c r="G62" s="129"/>
      <c r="H62" s="129"/>
      <c r="I62" s="129"/>
      <c r="J62" s="130"/>
      <c r="K62" s="62">
        <f>K61*138.6</f>
        <v>0</v>
      </c>
      <c r="L62" s="62">
        <f>L61*138.6</f>
        <v>0</v>
      </c>
      <c r="M62" s="62">
        <f>M61*138.6</f>
        <v>0</v>
      </c>
      <c r="N62" s="62">
        <f>N61*69.3</f>
        <v>0</v>
      </c>
      <c r="O62" s="62">
        <f>O61*69.3</f>
        <v>0</v>
      </c>
      <c r="P62" s="62">
        <f>P61*69.3</f>
        <v>0</v>
      </c>
      <c r="Q62" s="62">
        <f>Q61*69.3</f>
        <v>0</v>
      </c>
      <c r="R62" s="83">
        <f>R61*69.3</f>
        <v>0</v>
      </c>
      <c r="S62" s="62">
        <f>K62+L62+M62+N62+O62+P62+Q62+R62</f>
        <v>0</v>
      </c>
    </row>
    <row r="63" spans="1:19" ht="21.75" customHeight="1" x14ac:dyDescent="0.2">
      <c r="A63" s="8"/>
      <c r="B63" s="6"/>
      <c r="C63" s="6"/>
    </row>
    <row r="64" spans="1:19" ht="42" customHeight="1" thickBot="1" x14ac:dyDescent="0.25">
      <c r="A64" s="142" t="s">
        <v>42</v>
      </c>
      <c r="B64" s="142"/>
      <c r="C64" s="142"/>
      <c r="D64" s="142"/>
      <c r="E64" s="142"/>
      <c r="F64" s="142"/>
      <c r="G64" s="142"/>
      <c r="H64" s="142"/>
      <c r="I64" s="142"/>
      <c r="J64" s="142"/>
      <c r="K64" s="142"/>
      <c r="L64" s="142"/>
      <c r="M64" s="142"/>
      <c r="N64" s="142"/>
      <c r="O64" s="142"/>
      <c r="P64" s="142"/>
      <c r="Q64" s="142"/>
      <c r="R64" s="142"/>
      <c r="S64" s="142"/>
    </row>
    <row r="65" spans="1:19" ht="13.5" thickBot="1" x14ac:dyDescent="0.25">
      <c r="A65" s="40" t="s">
        <v>43</v>
      </c>
      <c r="B65" s="40"/>
      <c r="C65" s="40"/>
      <c r="D65" s="40"/>
      <c r="F65" s="40"/>
      <c r="G65" s="20">
        <f>S62</f>
        <v>0</v>
      </c>
      <c r="H65" s="40"/>
      <c r="I65" s="40"/>
      <c r="J65" s="40"/>
      <c r="K65" s="40"/>
      <c r="L65" s="22"/>
      <c r="M65" s="18"/>
    </row>
    <row r="66" spans="1:19" x14ac:dyDescent="0.2">
      <c r="A66" s="40"/>
      <c r="B66" s="40"/>
      <c r="C66" s="40"/>
      <c r="D66" s="40"/>
      <c r="E66" s="40"/>
      <c r="F66" s="40"/>
      <c r="G66" s="40"/>
      <c r="H66" s="40"/>
      <c r="I66" s="40"/>
      <c r="J66" s="40"/>
      <c r="K66" s="40"/>
      <c r="L66" s="22"/>
      <c r="M66" s="18"/>
    </row>
    <row r="67" spans="1:19" ht="26.25" customHeight="1" x14ac:dyDescent="0.2">
      <c r="A67" s="40"/>
      <c r="B67" s="40"/>
      <c r="C67" s="40"/>
      <c r="D67" s="40"/>
      <c r="E67" s="40"/>
      <c r="F67" s="40"/>
      <c r="G67" s="40"/>
      <c r="H67" s="40"/>
      <c r="I67" s="40"/>
      <c r="J67" s="40"/>
      <c r="K67" s="40"/>
      <c r="M67" s="18"/>
    </row>
    <row r="68" spans="1:19" ht="68.25" customHeight="1" x14ac:dyDescent="0.25">
      <c r="A68" s="96" t="s">
        <v>79</v>
      </c>
      <c r="B68" s="96"/>
      <c r="C68" s="96"/>
      <c r="D68" s="96"/>
      <c r="E68" s="96"/>
      <c r="F68" s="96"/>
      <c r="G68" s="96"/>
      <c r="H68" s="96"/>
      <c r="I68" s="96"/>
      <c r="J68" s="96"/>
      <c r="K68" s="96"/>
      <c r="L68" s="96"/>
      <c r="M68" s="96"/>
      <c r="N68" s="96"/>
      <c r="O68" s="96"/>
      <c r="P68" s="96"/>
      <c r="Q68" s="96"/>
      <c r="R68" s="96"/>
      <c r="S68" s="96"/>
    </row>
    <row r="69" spans="1:19" x14ac:dyDescent="0.2">
      <c r="A69" s="40"/>
      <c r="B69" s="40"/>
      <c r="C69" s="40"/>
      <c r="D69" s="40"/>
      <c r="E69" s="40"/>
      <c r="F69" s="40"/>
      <c r="G69" s="40"/>
      <c r="H69" s="40"/>
      <c r="I69" s="40"/>
      <c r="J69" s="40"/>
      <c r="K69" s="40"/>
      <c r="L69" s="22"/>
      <c r="M69" s="18"/>
    </row>
    <row r="70" spans="1:19" ht="66.75" customHeight="1" x14ac:dyDescent="0.2">
      <c r="A70" s="97" t="s">
        <v>6</v>
      </c>
      <c r="B70" s="97" t="s">
        <v>24</v>
      </c>
      <c r="C70" s="97"/>
      <c r="D70" s="97"/>
      <c r="E70" s="97"/>
      <c r="F70" s="97"/>
      <c r="G70" s="97"/>
      <c r="H70" s="97"/>
      <c r="I70" s="97"/>
      <c r="J70" s="97"/>
      <c r="K70" s="119" t="s">
        <v>25</v>
      </c>
      <c r="L70" s="120"/>
      <c r="M70" s="120"/>
      <c r="N70" s="120"/>
      <c r="O70" s="120"/>
      <c r="P70" s="120"/>
      <c r="Q70" s="120"/>
      <c r="R70" s="141"/>
      <c r="S70" s="98" t="s">
        <v>7</v>
      </c>
    </row>
    <row r="71" spans="1:19" ht="30" customHeight="1" x14ac:dyDescent="0.2">
      <c r="A71" s="97"/>
      <c r="B71" s="97"/>
      <c r="C71" s="97"/>
      <c r="D71" s="97"/>
      <c r="E71" s="97"/>
      <c r="F71" s="97"/>
      <c r="G71" s="97"/>
      <c r="H71" s="97"/>
      <c r="I71" s="97"/>
      <c r="J71" s="97"/>
      <c r="K71" s="71" t="s">
        <v>8</v>
      </c>
      <c r="L71" s="71" t="s">
        <v>9</v>
      </c>
      <c r="M71" s="71" t="s">
        <v>10</v>
      </c>
      <c r="N71" s="71" t="s">
        <v>11</v>
      </c>
      <c r="O71" s="71" t="s">
        <v>12</v>
      </c>
      <c r="P71" s="71" t="s">
        <v>13</v>
      </c>
      <c r="Q71" s="71" t="s">
        <v>14</v>
      </c>
      <c r="R71" s="71" t="s">
        <v>15</v>
      </c>
      <c r="S71" s="99"/>
    </row>
    <row r="72" spans="1:19" s="69" customFormat="1" x14ac:dyDescent="0.25">
      <c r="A72" s="61">
        <v>1</v>
      </c>
      <c r="B72" s="134">
        <v>2</v>
      </c>
      <c r="C72" s="135"/>
      <c r="D72" s="135"/>
      <c r="E72" s="135"/>
      <c r="F72" s="135"/>
      <c r="G72" s="135"/>
      <c r="H72" s="135"/>
      <c r="I72" s="135"/>
      <c r="J72" s="136"/>
      <c r="K72" s="61">
        <v>3</v>
      </c>
      <c r="L72" s="61">
        <v>4</v>
      </c>
      <c r="M72" s="61">
        <v>5</v>
      </c>
      <c r="N72" s="61">
        <v>6</v>
      </c>
      <c r="O72" s="61">
        <v>7</v>
      </c>
      <c r="P72" s="61">
        <v>8</v>
      </c>
      <c r="Q72" s="61">
        <v>9</v>
      </c>
      <c r="R72" s="61">
        <v>10</v>
      </c>
      <c r="S72" s="61">
        <v>11</v>
      </c>
    </row>
    <row r="73" spans="1:19" ht="90.75" customHeight="1" x14ac:dyDescent="0.2">
      <c r="A73" s="9">
        <v>1</v>
      </c>
      <c r="B73" s="128" t="s">
        <v>185</v>
      </c>
      <c r="C73" s="129"/>
      <c r="D73" s="129"/>
      <c r="E73" s="129"/>
      <c r="F73" s="129"/>
      <c r="G73" s="129"/>
      <c r="H73" s="129"/>
      <c r="I73" s="129"/>
      <c r="J73" s="130"/>
      <c r="K73" s="79"/>
      <c r="L73" s="79"/>
      <c r="M73" s="79"/>
      <c r="N73" s="79"/>
      <c r="O73" s="79"/>
      <c r="P73" s="79"/>
      <c r="Q73" s="79"/>
      <c r="R73" s="79"/>
      <c r="S73" s="63"/>
    </row>
    <row r="74" spans="1:19" ht="92.25" customHeight="1" x14ac:dyDescent="0.2">
      <c r="A74" s="9">
        <v>2</v>
      </c>
      <c r="B74" s="128" t="s">
        <v>186</v>
      </c>
      <c r="C74" s="129"/>
      <c r="D74" s="129"/>
      <c r="E74" s="129"/>
      <c r="F74" s="129"/>
      <c r="G74" s="129"/>
      <c r="H74" s="129"/>
      <c r="I74" s="129"/>
      <c r="J74" s="130"/>
      <c r="K74" s="79"/>
      <c r="L74" s="79"/>
      <c r="M74" s="79"/>
      <c r="N74" s="79"/>
      <c r="O74" s="79"/>
      <c r="P74" s="79"/>
      <c r="Q74" s="79"/>
      <c r="R74" s="79"/>
      <c r="S74" s="63"/>
    </row>
    <row r="75" spans="1:19" ht="42.75" customHeight="1" x14ac:dyDescent="0.2">
      <c r="A75" s="9">
        <v>3</v>
      </c>
      <c r="B75" s="128" t="s">
        <v>59</v>
      </c>
      <c r="C75" s="129"/>
      <c r="D75" s="129"/>
      <c r="E75" s="129"/>
      <c r="F75" s="129"/>
      <c r="G75" s="129"/>
      <c r="H75" s="129"/>
      <c r="I75" s="129"/>
      <c r="J75" s="130"/>
      <c r="K75" s="79"/>
      <c r="L75" s="79"/>
      <c r="M75" s="79"/>
      <c r="N75" s="79"/>
      <c r="O75" s="79"/>
      <c r="P75" s="79"/>
      <c r="Q75" s="79"/>
      <c r="R75" s="79"/>
      <c r="S75" s="63"/>
    </row>
    <row r="76" spans="1:19" ht="54" customHeight="1" x14ac:dyDescent="0.2">
      <c r="A76" s="9">
        <v>4</v>
      </c>
      <c r="B76" s="128" t="s">
        <v>60</v>
      </c>
      <c r="C76" s="129"/>
      <c r="D76" s="129"/>
      <c r="E76" s="129"/>
      <c r="F76" s="129"/>
      <c r="G76" s="129"/>
      <c r="H76" s="129"/>
      <c r="I76" s="129"/>
      <c r="J76" s="130"/>
      <c r="K76" s="80"/>
      <c r="L76" s="80"/>
      <c r="M76" s="80"/>
      <c r="N76" s="80"/>
      <c r="O76" s="79"/>
      <c r="P76" s="79"/>
      <c r="Q76" s="80"/>
      <c r="R76" s="79"/>
      <c r="S76" s="63"/>
    </row>
    <row r="77" spans="1:19" ht="57" customHeight="1" x14ac:dyDescent="0.2">
      <c r="A77" s="9">
        <v>5</v>
      </c>
      <c r="B77" s="128" t="s">
        <v>187</v>
      </c>
      <c r="C77" s="129"/>
      <c r="D77" s="129"/>
      <c r="E77" s="129"/>
      <c r="F77" s="129"/>
      <c r="G77" s="129"/>
      <c r="H77" s="129"/>
      <c r="I77" s="129"/>
      <c r="J77" s="130"/>
      <c r="K77" s="79"/>
      <c r="L77" s="79"/>
      <c r="M77" s="79"/>
      <c r="N77" s="79"/>
      <c r="O77" s="79"/>
      <c r="P77" s="79"/>
      <c r="Q77" s="79"/>
      <c r="R77" s="79"/>
      <c r="S77" s="63"/>
    </row>
    <row r="78" spans="1:19" ht="53.25" customHeight="1" x14ac:dyDescent="0.2">
      <c r="A78" s="9">
        <v>6</v>
      </c>
      <c r="B78" s="128" t="s">
        <v>188</v>
      </c>
      <c r="C78" s="129"/>
      <c r="D78" s="129"/>
      <c r="E78" s="129"/>
      <c r="F78" s="129"/>
      <c r="G78" s="129"/>
      <c r="H78" s="129"/>
      <c r="I78" s="129"/>
      <c r="J78" s="130"/>
      <c r="K78" s="79"/>
      <c r="L78" s="79"/>
      <c r="M78" s="79"/>
      <c r="N78" s="79"/>
      <c r="O78" s="79"/>
      <c r="P78" s="79"/>
      <c r="Q78" s="79"/>
      <c r="R78" s="79"/>
      <c r="S78" s="68"/>
    </row>
    <row r="79" spans="1:19" ht="45.75" customHeight="1" x14ac:dyDescent="0.2">
      <c r="A79" s="9">
        <v>7</v>
      </c>
      <c r="B79" s="128" t="s">
        <v>61</v>
      </c>
      <c r="C79" s="129"/>
      <c r="D79" s="129"/>
      <c r="E79" s="129"/>
      <c r="F79" s="129"/>
      <c r="G79" s="129"/>
      <c r="H79" s="129"/>
      <c r="I79" s="129"/>
      <c r="J79" s="130"/>
      <c r="K79" s="79"/>
      <c r="L79" s="79"/>
      <c r="M79" s="79"/>
      <c r="N79" s="79"/>
      <c r="O79" s="79"/>
      <c r="P79" s="79"/>
      <c r="Q79" s="79"/>
      <c r="R79" s="79"/>
      <c r="S79" s="68"/>
    </row>
    <row r="80" spans="1:19" ht="65.25" customHeight="1" x14ac:dyDescent="0.2">
      <c r="A80" s="9">
        <v>8</v>
      </c>
      <c r="B80" s="128" t="s">
        <v>93</v>
      </c>
      <c r="C80" s="129"/>
      <c r="D80" s="129"/>
      <c r="E80" s="129"/>
      <c r="F80" s="129"/>
      <c r="G80" s="129"/>
      <c r="H80" s="129"/>
      <c r="I80" s="129"/>
      <c r="J80" s="130"/>
      <c r="K80" s="66">
        <f>K73*207.9</f>
        <v>0</v>
      </c>
      <c r="L80" s="66">
        <f>L73*207.9</f>
        <v>0</v>
      </c>
      <c r="M80" s="66">
        <f>M73*207.9</f>
        <v>0</v>
      </c>
      <c r="N80" s="68"/>
      <c r="O80" s="68"/>
      <c r="P80" s="68"/>
      <c r="Q80" s="68"/>
      <c r="R80" s="68"/>
      <c r="S80" s="67">
        <f>SUM(K80:M80)</f>
        <v>0</v>
      </c>
    </row>
    <row r="81" spans="1:19" ht="67.5" customHeight="1" x14ac:dyDescent="0.2">
      <c r="A81" s="9">
        <v>9</v>
      </c>
      <c r="B81" s="128" t="s">
        <v>83</v>
      </c>
      <c r="C81" s="129"/>
      <c r="D81" s="129"/>
      <c r="E81" s="129"/>
      <c r="F81" s="129"/>
      <c r="G81" s="129"/>
      <c r="H81" s="129"/>
      <c r="I81" s="129"/>
      <c r="J81" s="130"/>
      <c r="K81" s="66">
        <f>K74*249.48</f>
        <v>0</v>
      </c>
      <c r="L81" s="66">
        <f>L74*249.48</f>
        <v>0</v>
      </c>
      <c r="M81" s="66">
        <f>M74*249.48</f>
        <v>0</v>
      </c>
      <c r="N81" s="68"/>
      <c r="O81" s="68"/>
      <c r="P81" s="68"/>
      <c r="Q81" s="68"/>
      <c r="R81" s="68"/>
      <c r="S81" s="67">
        <f>SUM(K81:M81)</f>
        <v>0</v>
      </c>
    </row>
    <row r="82" spans="1:19" ht="81" customHeight="1" x14ac:dyDescent="0.2">
      <c r="A82" s="9">
        <v>10</v>
      </c>
      <c r="B82" s="128" t="s">
        <v>84</v>
      </c>
      <c r="C82" s="129"/>
      <c r="D82" s="129"/>
      <c r="E82" s="129"/>
      <c r="F82" s="129"/>
      <c r="G82" s="129"/>
      <c r="H82" s="129"/>
      <c r="I82" s="129"/>
      <c r="J82" s="130"/>
      <c r="K82" s="68"/>
      <c r="L82" s="68"/>
      <c r="M82" s="68"/>
      <c r="N82" s="66">
        <f>N73*291.06</f>
        <v>0</v>
      </c>
      <c r="O82" s="66">
        <f>O73*374.22</f>
        <v>0</v>
      </c>
      <c r="P82" s="66">
        <f>P73*374.22</f>
        <v>0</v>
      </c>
      <c r="Q82" s="66">
        <f>Q73*519.75</f>
        <v>0</v>
      </c>
      <c r="R82" s="66">
        <f>R73*519.75</f>
        <v>0</v>
      </c>
      <c r="S82" s="67">
        <f>SUM(N82:R82)</f>
        <v>0</v>
      </c>
    </row>
    <row r="83" spans="1:19" ht="79.5" customHeight="1" x14ac:dyDescent="0.2">
      <c r="A83" s="9">
        <v>11</v>
      </c>
      <c r="B83" s="128" t="s">
        <v>94</v>
      </c>
      <c r="C83" s="129"/>
      <c r="D83" s="129"/>
      <c r="E83" s="129"/>
      <c r="F83" s="129"/>
      <c r="G83" s="129"/>
      <c r="H83" s="129"/>
      <c r="I83" s="129"/>
      <c r="J83" s="130"/>
      <c r="K83" s="68"/>
      <c r="L83" s="68"/>
      <c r="M83" s="68"/>
      <c r="N83" s="66">
        <f>N74*349.27</f>
        <v>0</v>
      </c>
      <c r="O83" s="66">
        <f>O74*449.06</f>
        <v>0</v>
      </c>
      <c r="P83" s="66">
        <f>P74*449.06</f>
        <v>0</v>
      </c>
      <c r="Q83" s="66">
        <f>Q74*623.7</f>
        <v>0</v>
      </c>
      <c r="R83" s="66">
        <f>R74*623.7</f>
        <v>0</v>
      </c>
      <c r="S83" s="67">
        <f>SUM(N83:R83)</f>
        <v>0</v>
      </c>
    </row>
    <row r="84" spans="1:19" ht="66" customHeight="1" x14ac:dyDescent="0.2">
      <c r="A84" s="9">
        <v>12</v>
      </c>
      <c r="B84" s="128" t="s">
        <v>104</v>
      </c>
      <c r="C84" s="129"/>
      <c r="D84" s="129"/>
      <c r="E84" s="129"/>
      <c r="F84" s="129"/>
      <c r="G84" s="129"/>
      <c r="H84" s="129"/>
      <c r="I84" s="129"/>
      <c r="J84" s="130"/>
      <c r="K84" s="66">
        <f>K75*138.6</f>
        <v>0</v>
      </c>
      <c r="L84" s="66">
        <f>L75*138.6</f>
        <v>0</v>
      </c>
      <c r="M84" s="66">
        <f>M75*138.6</f>
        <v>0</v>
      </c>
      <c r="N84" s="66">
        <f>N75*69.3</f>
        <v>0</v>
      </c>
      <c r="O84" s="66">
        <f>O75*69.3</f>
        <v>0</v>
      </c>
      <c r="P84" s="66">
        <f>P75*69.3</f>
        <v>0</v>
      </c>
      <c r="Q84" s="66">
        <f>Q75*69.3</f>
        <v>0</v>
      </c>
      <c r="R84" s="66">
        <f>R75*69.3</f>
        <v>0</v>
      </c>
      <c r="S84" s="67">
        <f>SUM(K84:R84)</f>
        <v>0</v>
      </c>
    </row>
    <row r="85" spans="1:19" ht="80.25" customHeight="1" x14ac:dyDescent="0.2">
      <c r="A85" s="9">
        <v>13</v>
      </c>
      <c r="B85" s="128" t="s">
        <v>86</v>
      </c>
      <c r="C85" s="129"/>
      <c r="D85" s="129"/>
      <c r="E85" s="129"/>
      <c r="F85" s="129"/>
      <c r="G85" s="129"/>
      <c r="H85" s="129"/>
      <c r="I85" s="129"/>
      <c r="J85" s="130"/>
      <c r="K85" s="68"/>
      <c r="L85" s="68"/>
      <c r="M85" s="68"/>
      <c r="N85" s="68"/>
      <c r="O85" s="66">
        <f>O76*51.98</f>
        <v>0</v>
      </c>
      <c r="P85" s="66">
        <f>P76*51.98</f>
        <v>0</v>
      </c>
      <c r="Q85" s="68"/>
      <c r="R85" s="66">
        <f>R76*51.98</f>
        <v>0</v>
      </c>
      <c r="S85" s="67">
        <f>O85+P85+R85</f>
        <v>0</v>
      </c>
    </row>
    <row r="86" spans="1:19" ht="111.75" customHeight="1" x14ac:dyDescent="0.2">
      <c r="A86" s="9">
        <v>14</v>
      </c>
      <c r="B86" s="128" t="s">
        <v>95</v>
      </c>
      <c r="C86" s="129"/>
      <c r="D86" s="129"/>
      <c r="E86" s="129"/>
      <c r="F86" s="129"/>
      <c r="G86" s="129"/>
      <c r="H86" s="129"/>
      <c r="I86" s="129"/>
      <c r="J86" s="130"/>
      <c r="K86" s="66">
        <f>K77*207.9</f>
        <v>0</v>
      </c>
      <c r="L86" s="66">
        <f>L77*207.9</f>
        <v>0</v>
      </c>
      <c r="M86" s="66">
        <f>M77*207.9</f>
        <v>0</v>
      </c>
      <c r="N86" s="66">
        <f>N77*291.06</f>
        <v>0</v>
      </c>
      <c r="O86" s="66">
        <f>O77*374.22</f>
        <v>0</v>
      </c>
      <c r="P86" s="66">
        <f>P77*374.22</f>
        <v>0</v>
      </c>
      <c r="Q86" s="66">
        <f>Q77*519.75</f>
        <v>0</v>
      </c>
      <c r="R86" s="66">
        <f>R77*519.75</f>
        <v>0</v>
      </c>
      <c r="S86" s="67">
        <f>SUM(K86:R86)</f>
        <v>0</v>
      </c>
    </row>
    <row r="87" spans="1:19" ht="112.5" customHeight="1" x14ac:dyDescent="0.2">
      <c r="A87" s="9">
        <v>15</v>
      </c>
      <c r="B87" s="128" t="s">
        <v>96</v>
      </c>
      <c r="C87" s="129"/>
      <c r="D87" s="129"/>
      <c r="E87" s="129"/>
      <c r="F87" s="129"/>
      <c r="G87" s="129"/>
      <c r="H87" s="129"/>
      <c r="I87" s="129"/>
      <c r="J87" s="130"/>
      <c r="K87" s="66">
        <f>K78*249.48</f>
        <v>0</v>
      </c>
      <c r="L87" s="66">
        <f>L78*249.48</f>
        <v>0</v>
      </c>
      <c r="M87" s="66">
        <f>M78*249.48</f>
        <v>0</v>
      </c>
      <c r="N87" s="66">
        <f>N78*349.27</f>
        <v>0</v>
      </c>
      <c r="O87" s="66">
        <f>O78*449.06</f>
        <v>0</v>
      </c>
      <c r="P87" s="66">
        <f>P78*449.06</f>
        <v>0</v>
      </c>
      <c r="Q87" s="66">
        <f>Q78*623.7</f>
        <v>0</v>
      </c>
      <c r="R87" s="66">
        <f>R78*623.7</f>
        <v>0</v>
      </c>
      <c r="S87" s="67">
        <f>SUM(K87:R87)</f>
        <v>0</v>
      </c>
    </row>
    <row r="88" spans="1:19" ht="79.5" customHeight="1" x14ac:dyDescent="0.2">
      <c r="A88" s="9">
        <v>16</v>
      </c>
      <c r="B88" s="128" t="s">
        <v>108</v>
      </c>
      <c r="C88" s="129"/>
      <c r="D88" s="129"/>
      <c r="E88" s="129"/>
      <c r="F88" s="129"/>
      <c r="G88" s="129"/>
      <c r="H88" s="129"/>
      <c r="I88" s="129"/>
      <c r="J88" s="130"/>
      <c r="K88" s="66">
        <f>K79*138.6</f>
        <v>0</v>
      </c>
      <c r="L88" s="66">
        <f>L79*138.6</f>
        <v>0</v>
      </c>
      <c r="M88" s="66">
        <f>M79*138.6</f>
        <v>0</v>
      </c>
      <c r="N88" s="66">
        <f>N79*69.3</f>
        <v>0</v>
      </c>
      <c r="O88" s="66">
        <f>O79*69.3</f>
        <v>0</v>
      </c>
      <c r="P88" s="66">
        <f>P79*69.3</f>
        <v>0</v>
      </c>
      <c r="Q88" s="66">
        <f>Q79*69.3</f>
        <v>0</v>
      </c>
      <c r="R88" s="66">
        <f>R79*69.3</f>
        <v>0</v>
      </c>
      <c r="S88" s="67">
        <f>SUM(K88:R88)</f>
        <v>0</v>
      </c>
    </row>
    <row r="89" spans="1:19" ht="22.5" customHeight="1" x14ac:dyDescent="0.2">
      <c r="A89" s="61">
        <v>17</v>
      </c>
      <c r="B89" s="137" t="s">
        <v>62</v>
      </c>
      <c r="C89" s="138"/>
      <c r="D89" s="138"/>
      <c r="E89" s="138"/>
      <c r="F89" s="138"/>
      <c r="G89" s="138"/>
      <c r="H89" s="138"/>
      <c r="I89" s="138"/>
      <c r="J89" s="139"/>
      <c r="K89" s="67">
        <f>K80+K81+K84+K86+K87+K88</f>
        <v>0</v>
      </c>
      <c r="L89" s="67">
        <f>L80+L81+L84+L86+L87+L88</f>
        <v>0</v>
      </c>
      <c r="M89" s="67">
        <f>M80+M81+M84+M86+M87+M88</f>
        <v>0</v>
      </c>
      <c r="N89" s="67">
        <f>N82+N83+N84+N86+N87+N88</f>
        <v>0</v>
      </c>
      <c r="O89" s="67">
        <f>O82+O83+O84+O85+O86+O87+O88</f>
        <v>0</v>
      </c>
      <c r="P89" s="67">
        <f>P82+P83+P84+P85+P86+P87+P88</f>
        <v>0</v>
      </c>
      <c r="Q89" s="67">
        <f>Q82+Q83+Q84+Q86+Q87+Q88</f>
        <v>0</v>
      </c>
      <c r="R89" s="67">
        <f>R82+R83+R84+R85+R86+R87+R88</f>
        <v>0</v>
      </c>
      <c r="S89" s="67">
        <f>SUM(S80:S88)</f>
        <v>0</v>
      </c>
    </row>
    <row r="90" spans="1:19" ht="42" customHeight="1" x14ac:dyDescent="0.2">
      <c r="A90" s="23"/>
      <c r="B90" s="24"/>
      <c r="C90" s="24"/>
      <c r="D90" s="24"/>
      <c r="E90" s="24"/>
      <c r="F90" s="24"/>
      <c r="G90" s="24"/>
      <c r="H90" s="24"/>
      <c r="I90" s="24"/>
      <c r="J90" s="24"/>
      <c r="K90" s="25"/>
      <c r="L90" s="25"/>
      <c r="M90" s="25"/>
      <c r="N90" s="25"/>
      <c r="O90" s="25"/>
      <c r="P90" s="25"/>
      <c r="Q90" s="25"/>
      <c r="R90" s="25"/>
      <c r="S90" s="25"/>
    </row>
    <row r="92" spans="1:19" ht="60" customHeight="1" x14ac:dyDescent="0.2">
      <c r="A92" s="118" t="s">
        <v>48</v>
      </c>
      <c r="B92" s="95"/>
      <c r="C92" s="95"/>
      <c r="D92" s="95"/>
      <c r="E92" s="95"/>
      <c r="F92" s="95"/>
      <c r="G92" s="95"/>
      <c r="H92" s="95"/>
      <c r="I92" s="95"/>
      <c r="J92" s="95"/>
      <c r="K92" s="95"/>
      <c r="L92" s="95"/>
      <c r="M92" s="95"/>
      <c r="N92" s="95"/>
      <c r="O92" s="95"/>
      <c r="P92" s="95"/>
      <c r="Q92" s="95"/>
      <c r="R92" s="95"/>
      <c r="S92" s="95"/>
    </row>
    <row r="93" spans="1:19" ht="18.75" thickBot="1" x14ac:dyDescent="0.25">
      <c r="A93" s="26"/>
      <c r="B93" s="72"/>
      <c r="C93" s="72"/>
      <c r="D93" s="72"/>
      <c r="E93" s="72"/>
      <c r="F93" s="72"/>
      <c r="G93" s="72"/>
      <c r="H93" s="72"/>
      <c r="I93" s="72"/>
      <c r="J93" s="72"/>
      <c r="K93" s="72"/>
      <c r="L93" s="72"/>
      <c r="M93" s="72"/>
      <c r="N93" s="72"/>
      <c r="O93" s="72"/>
      <c r="P93" s="72"/>
      <c r="Q93" s="72"/>
      <c r="R93" s="72"/>
      <c r="S93" s="72"/>
    </row>
    <row r="94" spans="1:19" ht="16.5" thickBot="1" x14ac:dyDescent="0.3">
      <c r="A94" s="143" t="s">
        <v>65</v>
      </c>
      <c r="B94" s="143"/>
      <c r="C94" s="143"/>
      <c r="D94" s="143"/>
      <c r="E94" s="143"/>
      <c r="F94" s="143"/>
      <c r="G94" s="143"/>
      <c r="H94" s="143"/>
      <c r="I94" s="143"/>
      <c r="J94" s="143"/>
      <c r="K94" s="143"/>
      <c r="L94" s="56">
        <f>S50+S62+S89</f>
        <v>0</v>
      </c>
      <c r="M94" s="27" t="s">
        <v>16</v>
      </c>
      <c r="N94" s="72"/>
      <c r="Q94" s="72"/>
      <c r="R94" s="72"/>
      <c r="S94" s="72"/>
    </row>
    <row r="95" spans="1:19" ht="18.75" thickBot="1" x14ac:dyDescent="0.25">
      <c r="A95" s="26"/>
      <c r="B95" s="72"/>
      <c r="C95" s="72"/>
      <c r="D95" s="72"/>
      <c r="E95" s="72"/>
      <c r="F95" s="72"/>
      <c r="G95" s="72"/>
      <c r="H95" s="72"/>
      <c r="I95" s="72"/>
      <c r="J95" s="72"/>
      <c r="K95" s="72"/>
      <c r="L95" s="72"/>
      <c r="M95" s="72"/>
      <c r="N95" s="72"/>
      <c r="O95" s="72"/>
      <c r="P95" s="72"/>
      <c r="Q95" s="72"/>
      <c r="R95" s="72"/>
      <c r="S95" s="72"/>
    </row>
    <row r="96" spans="1:19" ht="16.5" thickBot="1" x14ac:dyDescent="0.25">
      <c r="A96" s="100" t="s">
        <v>17</v>
      </c>
      <c r="B96" s="100"/>
      <c r="C96" s="100"/>
      <c r="D96" s="100"/>
      <c r="E96" s="100"/>
      <c r="F96" s="100"/>
      <c r="G96" s="42"/>
      <c r="M96" s="40"/>
    </row>
    <row r="97" spans="1:19" ht="16.5" thickBot="1" x14ac:dyDescent="0.25">
      <c r="A97" s="100" t="s">
        <v>18</v>
      </c>
      <c r="B97" s="100"/>
      <c r="C97" s="100"/>
      <c r="D97" s="100"/>
      <c r="E97" s="100"/>
      <c r="F97" s="100"/>
      <c r="G97" s="42"/>
    </row>
    <row r="99" spans="1:19" ht="22.5" customHeight="1" x14ac:dyDescent="0.2">
      <c r="A99" s="36"/>
      <c r="B99" s="36"/>
      <c r="C99" s="36"/>
      <c r="D99" s="36"/>
      <c r="E99" s="36"/>
      <c r="F99" s="36"/>
      <c r="G99" s="36"/>
      <c r="H99" s="36"/>
      <c r="I99" s="36"/>
      <c r="J99" s="36"/>
      <c r="K99" s="36"/>
      <c r="L99" s="36"/>
      <c r="M99" s="36"/>
      <c r="N99" s="36"/>
      <c r="O99" s="36"/>
      <c r="P99" s="36"/>
      <c r="Q99" s="36"/>
      <c r="R99" s="36"/>
      <c r="S99" s="36"/>
    </row>
    <row r="100" spans="1:19" ht="21" customHeight="1" x14ac:dyDescent="0.2">
      <c r="A100" s="103" t="s">
        <v>26</v>
      </c>
      <c r="B100" s="103"/>
      <c r="C100" s="103"/>
      <c r="D100" s="103"/>
      <c r="E100" s="103"/>
      <c r="F100" s="103"/>
      <c r="G100" s="103"/>
      <c r="H100" s="103"/>
      <c r="I100" s="103"/>
      <c r="J100" s="103"/>
      <c r="K100" s="103"/>
      <c r="L100" s="103"/>
      <c r="M100" s="103"/>
      <c r="N100" s="103"/>
      <c r="O100" s="103"/>
      <c r="P100" s="103"/>
      <c r="Q100" s="103"/>
      <c r="R100" s="103"/>
      <c r="S100" s="36"/>
    </row>
    <row r="101" spans="1:19" ht="18.75" customHeight="1" x14ac:dyDescent="0.2">
      <c r="A101" s="102" t="s">
        <v>28</v>
      </c>
      <c r="B101" s="102"/>
      <c r="C101" s="102"/>
      <c r="D101" s="102"/>
      <c r="E101" s="102"/>
      <c r="F101" s="102"/>
      <c r="G101" s="102"/>
      <c r="H101" s="102"/>
      <c r="I101" s="102"/>
      <c r="J101" s="102"/>
      <c r="K101" s="102"/>
      <c r="L101" s="102"/>
      <c r="M101" s="102"/>
      <c r="N101" s="102"/>
      <c r="O101" s="102"/>
      <c r="P101" s="102"/>
      <c r="Q101" s="102"/>
      <c r="R101" s="102"/>
    </row>
    <row r="102" spans="1:19" ht="16.5" customHeight="1" x14ac:dyDescent="0.2">
      <c r="A102" s="103" t="s">
        <v>46</v>
      </c>
      <c r="B102" s="103"/>
      <c r="C102" s="103"/>
      <c r="D102" s="103"/>
      <c r="E102" s="103"/>
      <c r="F102" s="103"/>
      <c r="G102" s="103"/>
      <c r="H102" s="103"/>
      <c r="I102" s="103"/>
      <c r="J102" s="103"/>
      <c r="K102" s="103"/>
      <c r="L102" s="103"/>
      <c r="M102" s="103"/>
      <c r="N102" s="103"/>
      <c r="O102" s="103"/>
      <c r="P102" s="103"/>
      <c r="Q102" s="103"/>
      <c r="R102" s="72"/>
    </row>
    <row r="103" spans="1:19" ht="12" customHeight="1" x14ac:dyDescent="0.2">
      <c r="A103" s="72"/>
      <c r="B103" s="72"/>
      <c r="C103" s="72"/>
      <c r="D103" s="72"/>
      <c r="E103" s="72"/>
      <c r="F103" s="72"/>
      <c r="G103" s="72"/>
      <c r="H103" s="72"/>
      <c r="I103" s="72"/>
      <c r="J103" s="72"/>
      <c r="K103" s="72"/>
      <c r="L103" s="72"/>
      <c r="M103" s="72"/>
      <c r="N103" s="72"/>
      <c r="O103" s="72"/>
      <c r="P103" s="72"/>
      <c r="Q103" s="72"/>
      <c r="R103" s="72"/>
    </row>
    <row r="104" spans="1:19" x14ac:dyDescent="0.2">
      <c r="A104" s="102" t="s">
        <v>27</v>
      </c>
      <c r="B104" s="102"/>
      <c r="C104" s="102"/>
      <c r="D104" s="102"/>
      <c r="E104" s="102"/>
      <c r="F104" s="102"/>
      <c r="G104" s="102"/>
      <c r="H104" s="102"/>
      <c r="I104" s="102"/>
      <c r="J104" s="102"/>
      <c r="K104" s="102"/>
      <c r="L104" s="102"/>
      <c r="M104" s="102"/>
      <c r="N104" s="102"/>
      <c r="O104" s="102"/>
      <c r="P104" s="102"/>
      <c r="Q104" s="102"/>
      <c r="R104" s="102"/>
    </row>
    <row r="105" spans="1:19" x14ac:dyDescent="0.2">
      <c r="A105" s="72"/>
      <c r="B105" s="72"/>
      <c r="C105" s="72"/>
      <c r="D105" s="72"/>
      <c r="E105" s="72"/>
      <c r="F105" s="72"/>
      <c r="G105" s="72"/>
      <c r="H105" s="72"/>
      <c r="I105" s="72"/>
      <c r="J105" s="72"/>
      <c r="K105" s="72"/>
      <c r="L105" s="72"/>
      <c r="M105" s="72"/>
      <c r="N105" s="72"/>
      <c r="O105" s="72"/>
      <c r="P105" s="72"/>
      <c r="Q105" s="72"/>
      <c r="R105" s="72"/>
    </row>
    <row r="106" spans="1:19" ht="52.5" customHeight="1" x14ac:dyDescent="0.2">
      <c r="A106" s="95" t="s">
        <v>51</v>
      </c>
      <c r="B106" s="95"/>
      <c r="C106" s="95"/>
      <c r="D106" s="95"/>
      <c r="E106" s="95"/>
      <c r="F106" s="95"/>
      <c r="G106" s="95"/>
      <c r="H106" s="95"/>
      <c r="I106" s="95"/>
      <c r="J106" s="95"/>
      <c r="K106" s="95"/>
      <c r="L106" s="95"/>
      <c r="M106" s="95"/>
      <c r="N106" s="95"/>
      <c r="O106" s="95"/>
      <c r="P106" s="95"/>
      <c r="Q106" s="95"/>
      <c r="R106" s="95"/>
    </row>
    <row r="107" spans="1:19" x14ac:dyDescent="0.2">
      <c r="B107" s="43"/>
      <c r="C107" s="43"/>
      <c r="D107" s="43"/>
      <c r="E107" s="43"/>
      <c r="F107" s="43"/>
      <c r="G107" s="43"/>
      <c r="H107" s="43"/>
      <c r="I107" s="43"/>
      <c r="J107" s="43"/>
      <c r="K107" s="43"/>
      <c r="L107" s="43"/>
      <c r="M107" s="43"/>
      <c r="N107" s="43"/>
      <c r="O107" s="43"/>
      <c r="P107" s="43"/>
      <c r="Q107" s="43"/>
      <c r="R107" s="43"/>
    </row>
    <row r="108" spans="1:19" x14ac:dyDescent="0.2">
      <c r="A108" s="102" t="s">
        <v>66</v>
      </c>
      <c r="B108" s="102"/>
      <c r="C108" s="102"/>
      <c r="D108" s="102"/>
      <c r="E108" s="102"/>
      <c r="F108" s="102"/>
      <c r="G108" s="102"/>
      <c r="H108" s="102"/>
      <c r="I108" s="102"/>
      <c r="J108" s="102"/>
      <c r="K108" s="102"/>
      <c r="L108" s="102"/>
      <c r="M108" s="102"/>
      <c r="N108" s="102"/>
      <c r="O108" s="102"/>
      <c r="P108" s="102"/>
      <c r="Q108" s="102"/>
      <c r="R108" s="102"/>
    </row>
    <row r="109" spans="1:19" x14ac:dyDescent="0.2">
      <c r="B109" s="43"/>
      <c r="C109" s="43"/>
      <c r="D109" s="43"/>
      <c r="E109" s="43"/>
      <c r="F109" s="43"/>
      <c r="G109" s="43"/>
      <c r="H109" s="43"/>
      <c r="I109" s="43"/>
      <c r="J109" s="43"/>
      <c r="K109" s="43"/>
      <c r="L109" s="43"/>
      <c r="M109" s="43"/>
      <c r="N109" s="43"/>
      <c r="O109" s="43"/>
      <c r="P109" s="43"/>
      <c r="Q109" s="43"/>
      <c r="R109" s="43"/>
    </row>
    <row r="110" spans="1:19" ht="32.25" customHeight="1" x14ac:dyDescent="0.2">
      <c r="A110" s="95" t="s">
        <v>67</v>
      </c>
      <c r="B110" s="95"/>
      <c r="C110" s="95"/>
      <c r="D110" s="95"/>
      <c r="E110" s="95"/>
      <c r="F110" s="95"/>
      <c r="G110" s="95"/>
      <c r="H110" s="95"/>
      <c r="I110" s="95"/>
      <c r="J110" s="95"/>
      <c r="K110" s="95"/>
      <c r="L110" s="95"/>
      <c r="M110" s="95"/>
      <c r="N110" s="95"/>
      <c r="O110" s="95"/>
      <c r="P110" s="95"/>
      <c r="Q110" s="95"/>
      <c r="R110" s="95"/>
    </row>
    <row r="111" spans="1:19" x14ac:dyDescent="0.2">
      <c r="B111" s="69"/>
      <c r="C111" s="69"/>
      <c r="D111" s="69"/>
      <c r="E111" s="69"/>
      <c r="F111" s="69"/>
      <c r="G111" s="69"/>
      <c r="H111" s="69"/>
      <c r="I111" s="69"/>
      <c r="J111" s="69"/>
      <c r="K111" s="69"/>
      <c r="L111" s="69"/>
      <c r="M111" s="69"/>
      <c r="N111" s="69"/>
      <c r="O111" s="69"/>
      <c r="P111" s="69"/>
      <c r="Q111" s="69"/>
      <c r="R111" s="69"/>
    </row>
    <row r="112" spans="1:19" ht="41.25" customHeight="1" x14ac:dyDescent="0.2">
      <c r="A112" s="95" t="s">
        <v>68</v>
      </c>
      <c r="B112" s="95"/>
      <c r="C112" s="95"/>
      <c r="D112" s="95"/>
      <c r="E112" s="95"/>
      <c r="F112" s="95"/>
      <c r="G112" s="95"/>
      <c r="H112" s="95"/>
      <c r="I112" s="95"/>
      <c r="J112" s="95"/>
      <c r="K112" s="95"/>
      <c r="L112" s="95"/>
      <c r="M112" s="95"/>
      <c r="N112" s="95"/>
      <c r="O112" s="95"/>
      <c r="P112" s="95"/>
      <c r="Q112" s="95"/>
      <c r="R112" s="95"/>
    </row>
    <row r="113" spans="1:18" ht="15.75" customHeight="1" x14ac:dyDescent="0.2">
      <c r="A113" s="70"/>
      <c r="B113" s="70"/>
      <c r="C113" s="70"/>
      <c r="D113" s="70"/>
      <c r="E113" s="70"/>
      <c r="F113" s="70"/>
      <c r="G113" s="70"/>
      <c r="H113" s="70"/>
      <c r="I113" s="70"/>
      <c r="J113" s="70"/>
      <c r="K113" s="70"/>
      <c r="L113" s="70"/>
      <c r="M113" s="70"/>
      <c r="N113" s="70"/>
      <c r="O113" s="70"/>
      <c r="P113" s="70"/>
      <c r="Q113" s="70"/>
      <c r="R113" s="70"/>
    </row>
    <row r="114" spans="1:18" ht="34.5" customHeight="1" x14ac:dyDescent="0.2">
      <c r="A114" s="103" t="s">
        <v>69</v>
      </c>
      <c r="B114" s="103"/>
      <c r="C114" s="103"/>
      <c r="D114" s="103"/>
      <c r="E114" s="103"/>
      <c r="F114" s="103"/>
      <c r="G114" s="103"/>
      <c r="H114" s="103"/>
      <c r="I114" s="103"/>
      <c r="J114" s="103"/>
      <c r="K114" s="103"/>
      <c r="L114" s="103"/>
      <c r="M114" s="103"/>
      <c r="N114" s="103"/>
      <c r="O114" s="103"/>
      <c r="P114" s="103"/>
      <c r="Q114" s="103"/>
      <c r="R114" s="103"/>
    </row>
    <row r="115" spans="1:18" x14ac:dyDescent="0.2">
      <c r="A115" s="73"/>
      <c r="B115" s="73"/>
      <c r="C115" s="73"/>
      <c r="D115" s="73"/>
      <c r="E115" s="73"/>
      <c r="F115" s="73"/>
      <c r="G115" s="73"/>
      <c r="H115" s="73"/>
      <c r="I115" s="73"/>
      <c r="J115" s="73"/>
      <c r="K115" s="73"/>
      <c r="L115" s="73"/>
      <c r="M115" s="73"/>
      <c r="N115" s="73"/>
      <c r="O115" s="73"/>
      <c r="P115" s="73"/>
      <c r="Q115" s="73"/>
      <c r="R115" s="72"/>
    </row>
    <row r="116" spans="1:18" ht="26.25" customHeight="1" x14ac:dyDescent="0.2">
      <c r="A116" s="95" t="s">
        <v>70</v>
      </c>
      <c r="B116" s="95"/>
      <c r="C116" s="95"/>
      <c r="D116" s="95"/>
      <c r="E116" s="95"/>
      <c r="F116" s="95"/>
      <c r="G116" s="95"/>
      <c r="H116" s="95"/>
      <c r="I116" s="95"/>
      <c r="J116" s="95"/>
      <c r="K116" s="95"/>
      <c r="L116" s="95"/>
      <c r="M116" s="95"/>
      <c r="N116" s="95"/>
      <c r="O116" s="95"/>
      <c r="P116" s="95"/>
      <c r="Q116" s="95"/>
      <c r="R116" s="95"/>
    </row>
    <row r="117" spans="1:18" x14ac:dyDescent="0.2">
      <c r="B117" s="69"/>
      <c r="C117" s="69"/>
      <c r="D117" s="69"/>
      <c r="E117" s="69"/>
      <c r="F117" s="69"/>
      <c r="G117" s="69"/>
      <c r="H117" s="69"/>
      <c r="I117" s="69"/>
      <c r="J117" s="69"/>
      <c r="K117" s="69"/>
      <c r="L117" s="69"/>
      <c r="M117" s="69"/>
      <c r="N117" s="69"/>
      <c r="O117" s="69"/>
      <c r="P117" s="69"/>
      <c r="Q117" s="69"/>
      <c r="R117" s="69"/>
    </row>
    <row r="118" spans="1:18" ht="36.75" customHeight="1" x14ac:dyDescent="0.2">
      <c r="A118" s="95" t="s">
        <v>71</v>
      </c>
      <c r="B118" s="95"/>
      <c r="C118" s="95"/>
      <c r="D118" s="95"/>
      <c r="E118" s="95"/>
      <c r="F118" s="95"/>
      <c r="G118" s="95"/>
      <c r="H118" s="95"/>
      <c r="I118" s="95"/>
      <c r="J118" s="95"/>
      <c r="K118" s="95"/>
      <c r="L118" s="95"/>
      <c r="M118" s="95"/>
      <c r="N118" s="95"/>
      <c r="O118" s="95"/>
      <c r="P118" s="95"/>
      <c r="Q118" s="95"/>
      <c r="R118" s="95"/>
    </row>
    <row r="119" spans="1:18" x14ac:dyDescent="0.2">
      <c r="B119" s="69"/>
      <c r="C119" s="69"/>
      <c r="D119" s="69"/>
      <c r="E119" s="69"/>
      <c r="F119" s="69"/>
      <c r="G119" s="69"/>
      <c r="H119" s="69"/>
      <c r="I119" s="69"/>
      <c r="J119" s="69"/>
      <c r="K119" s="69"/>
      <c r="L119" s="69"/>
      <c r="M119" s="69"/>
      <c r="N119" s="69"/>
      <c r="O119" s="69"/>
      <c r="P119" s="69"/>
      <c r="Q119" s="69"/>
      <c r="R119" s="69"/>
    </row>
    <row r="120" spans="1:18" ht="42.75" customHeight="1" x14ac:dyDescent="0.2">
      <c r="A120" s="95" t="s">
        <v>72</v>
      </c>
      <c r="B120" s="95"/>
      <c r="C120" s="95"/>
      <c r="D120" s="95"/>
      <c r="E120" s="95"/>
      <c r="F120" s="95"/>
      <c r="G120" s="95"/>
      <c r="H120" s="95"/>
      <c r="I120" s="95"/>
      <c r="J120" s="95"/>
      <c r="K120" s="95"/>
      <c r="L120" s="95"/>
      <c r="M120" s="95"/>
      <c r="N120" s="95"/>
      <c r="O120" s="95"/>
      <c r="P120" s="95"/>
      <c r="Q120" s="95"/>
      <c r="R120" s="95"/>
    </row>
    <row r="121" spans="1:18" x14ac:dyDescent="0.2">
      <c r="B121" s="69"/>
      <c r="C121" s="69"/>
      <c r="D121" s="69"/>
      <c r="E121" s="69"/>
      <c r="F121" s="69"/>
      <c r="G121" s="69"/>
      <c r="H121" s="69"/>
      <c r="I121" s="69"/>
      <c r="J121" s="69"/>
      <c r="K121" s="69"/>
      <c r="L121" s="69"/>
      <c r="M121" s="69"/>
      <c r="N121" s="69"/>
      <c r="O121" s="69"/>
      <c r="P121" s="69"/>
      <c r="Q121" s="69"/>
      <c r="R121" s="69"/>
    </row>
    <row r="122" spans="1:18" ht="57.75" customHeight="1" x14ac:dyDescent="0.2">
      <c r="A122" s="95" t="s">
        <v>73</v>
      </c>
      <c r="B122" s="95"/>
      <c r="C122" s="95"/>
      <c r="D122" s="95"/>
      <c r="E122" s="95"/>
      <c r="F122" s="95"/>
      <c r="G122" s="95"/>
      <c r="H122" s="95"/>
      <c r="I122" s="95"/>
      <c r="J122" s="95"/>
      <c r="K122" s="95"/>
      <c r="L122" s="95"/>
      <c r="M122" s="95"/>
      <c r="N122" s="95"/>
      <c r="O122" s="95"/>
      <c r="P122" s="95"/>
      <c r="Q122" s="95"/>
      <c r="R122" s="95"/>
    </row>
    <row r="123" spans="1:18" ht="14.25" customHeight="1" x14ac:dyDescent="0.2">
      <c r="A123" s="70"/>
      <c r="B123" s="70"/>
      <c r="C123" s="70"/>
      <c r="D123" s="70"/>
      <c r="E123" s="70"/>
      <c r="F123" s="70"/>
      <c r="G123" s="70"/>
      <c r="H123" s="70"/>
      <c r="I123" s="70"/>
      <c r="J123" s="70"/>
      <c r="K123" s="70"/>
      <c r="L123" s="70"/>
      <c r="M123" s="70"/>
      <c r="N123" s="70"/>
      <c r="O123" s="70"/>
      <c r="P123" s="70"/>
      <c r="Q123" s="70"/>
      <c r="R123" s="70"/>
    </row>
    <row r="124" spans="1:18" ht="72" customHeight="1" x14ac:dyDescent="0.2">
      <c r="A124" s="95" t="s">
        <v>74</v>
      </c>
      <c r="B124" s="95"/>
      <c r="C124" s="95"/>
      <c r="D124" s="95"/>
      <c r="E124" s="95"/>
      <c r="F124" s="95"/>
      <c r="G124" s="95"/>
      <c r="H124" s="95"/>
      <c r="I124" s="95"/>
      <c r="J124" s="95"/>
      <c r="K124" s="95"/>
      <c r="L124" s="95"/>
      <c r="M124" s="95"/>
      <c r="N124" s="95"/>
      <c r="O124" s="95"/>
      <c r="P124" s="95"/>
      <c r="Q124" s="95"/>
      <c r="R124" s="95"/>
    </row>
    <row r="125" spans="1:18" ht="13.5" customHeight="1" x14ac:dyDescent="0.2">
      <c r="A125" s="70"/>
      <c r="B125" s="70"/>
      <c r="C125" s="70"/>
      <c r="D125" s="70"/>
      <c r="E125" s="70"/>
      <c r="F125" s="70"/>
      <c r="G125" s="70"/>
      <c r="H125" s="70"/>
      <c r="I125" s="70"/>
      <c r="J125" s="70"/>
      <c r="K125" s="70"/>
      <c r="L125" s="70"/>
      <c r="M125" s="70"/>
      <c r="N125" s="70"/>
      <c r="O125" s="70"/>
      <c r="P125" s="70"/>
      <c r="Q125" s="70"/>
      <c r="R125" s="70"/>
    </row>
    <row r="126" spans="1:18" ht="42.75" customHeight="1" x14ac:dyDescent="0.2">
      <c r="A126" s="95" t="s">
        <v>75</v>
      </c>
      <c r="B126" s="95"/>
      <c r="C126" s="95"/>
      <c r="D126" s="95"/>
      <c r="E126" s="95"/>
      <c r="F126" s="95"/>
      <c r="G126" s="95"/>
      <c r="H126" s="95"/>
      <c r="I126" s="95"/>
      <c r="J126" s="95"/>
      <c r="K126" s="95"/>
      <c r="L126" s="95"/>
      <c r="M126" s="95"/>
      <c r="N126" s="95"/>
      <c r="O126" s="95"/>
      <c r="P126" s="95"/>
      <c r="Q126" s="95"/>
      <c r="R126" s="95"/>
    </row>
    <row r="127" spans="1:18" x14ac:dyDescent="0.2">
      <c r="B127" s="69"/>
      <c r="C127" s="69"/>
      <c r="D127" s="69"/>
      <c r="E127" s="69"/>
      <c r="F127" s="69"/>
      <c r="G127" s="69"/>
      <c r="H127" s="69"/>
      <c r="I127" s="69"/>
      <c r="J127" s="69"/>
      <c r="K127" s="69"/>
      <c r="L127" s="69"/>
      <c r="M127" s="69"/>
      <c r="N127" s="69"/>
      <c r="O127" s="69"/>
      <c r="P127" s="69"/>
      <c r="Q127" s="69"/>
      <c r="R127" s="69"/>
    </row>
    <row r="128" spans="1:18" x14ac:dyDescent="0.2">
      <c r="A128" s="94"/>
      <c r="B128" s="94"/>
      <c r="C128" s="94"/>
      <c r="D128" s="94"/>
      <c r="E128" s="94"/>
      <c r="F128" s="94"/>
      <c r="G128" s="94"/>
      <c r="H128" s="94"/>
      <c r="I128" s="94"/>
      <c r="J128" s="94"/>
      <c r="K128" s="94"/>
      <c r="L128" s="94"/>
      <c r="M128" s="94"/>
      <c r="N128" s="94"/>
      <c r="O128" s="94"/>
      <c r="P128" s="94"/>
      <c r="Q128" s="94"/>
      <c r="R128" s="94"/>
    </row>
    <row r="129" spans="1:18" x14ac:dyDescent="0.2">
      <c r="B129" s="69"/>
      <c r="C129" s="69"/>
      <c r="D129" s="69"/>
      <c r="E129" s="69"/>
      <c r="F129" s="69"/>
      <c r="G129" s="69"/>
      <c r="H129" s="69"/>
      <c r="I129" s="69"/>
      <c r="J129" s="69"/>
      <c r="K129" s="69"/>
      <c r="L129" s="69"/>
      <c r="M129" s="69"/>
      <c r="N129" s="69"/>
      <c r="O129" s="69"/>
      <c r="P129" s="69"/>
      <c r="Q129" s="69"/>
      <c r="R129" s="69"/>
    </row>
    <row r="130" spans="1:18" x14ac:dyDescent="0.2">
      <c r="B130" s="69"/>
      <c r="C130" s="69"/>
      <c r="D130" s="69"/>
      <c r="E130" s="69"/>
      <c r="F130" s="69"/>
      <c r="G130" s="69"/>
      <c r="H130" s="69"/>
      <c r="I130" s="69"/>
      <c r="J130" s="69"/>
      <c r="K130" s="69"/>
      <c r="L130" s="69"/>
      <c r="M130" s="69"/>
      <c r="N130" s="69"/>
      <c r="O130" s="69"/>
      <c r="P130" s="69"/>
      <c r="Q130" s="69"/>
      <c r="R130" s="69"/>
    </row>
    <row r="131" spans="1:18" x14ac:dyDescent="0.2">
      <c r="B131" s="69"/>
      <c r="C131" s="69"/>
      <c r="D131" s="69"/>
      <c r="E131" s="69"/>
      <c r="F131" s="69"/>
      <c r="G131" s="69"/>
      <c r="H131" s="69"/>
      <c r="I131" s="69"/>
      <c r="J131" s="69"/>
      <c r="K131" s="69"/>
      <c r="L131" s="69"/>
      <c r="M131" s="69"/>
      <c r="N131" s="69"/>
      <c r="O131" s="69"/>
      <c r="P131" s="69"/>
      <c r="Q131" s="69"/>
      <c r="R131" s="69"/>
    </row>
    <row r="133" spans="1:18" ht="18" customHeight="1" x14ac:dyDescent="0.25">
      <c r="A133" s="30"/>
      <c r="B133" s="101" t="s">
        <v>19</v>
      </c>
      <c r="C133" s="101"/>
      <c r="D133" s="101"/>
      <c r="E133" s="31"/>
      <c r="F133" s="31"/>
      <c r="G133" s="47"/>
      <c r="H133" s="47"/>
      <c r="I133" s="47"/>
      <c r="J133" s="47"/>
      <c r="K133" s="101" t="s">
        <v>19</v>
      </c>
      <c r="L133" s="101"/>
      <c r="M133" s="101"/>
      <c r="N133" s="101"/>
      <c r="O133" s="101"/>
    </row>
    <row r="134" spans="1:18" ht="15" x14ac:dyDescent="0.25">
      <c r="A134" s="30"/>
      <c r="B134" s="101" t="s">
        <v>20</v>
      </c>
      <c r="C134" s="101"/>
      <c r="D134" s="101"/>
      <c r="E134" s="47"/>
      <c r="F134" s="47"/>
      <c r="G134" s="47"/>
      <c r="H134" s="47"/>
      <c r="I134" s="47"/>
      <c r="J134" s="47"/>
      <c r="K134" s="101" t="s">
        <v>76</v>
      </c>
      <c r="L134" s="101"/>
      <c r="M134" s="101"/>
      <c r="N134" s="101"/>
      <c r="O134" s="101"/>
    </row>
    <row r="137" spans="1:18" ht="21" customHeight="1" x14ac:dyDescent="0.2">
      <c r="A137" s="29" t="s">
        <v>77</v>
      </c>
      <c r="B137" s="114" t="s">
        <v>21</v>
      </c>
      <c r="C137" s="114"/>
      <c r="D137" s="114"/>
      <c r="E137" s="114"/>
      <c r="F137" s="114"/>
      <c r="G137" s="114"/>
      <c r="H137" s="114"/>
      <c r="I137" s="114"/>
    </row>
    <row r="138" spans="1:18" ht="21" customHeight="1" x14ac:dyDescent="0.2">
      <c r="A138" s="29"/>
      <c r="B138" s="114" t="s">
        <v>49</v>
      </c>
      <c r="C138" s="114"/>
      <c r="D138" s="114"/>
      <c r="E138" s="114"/>
      <c r="F138" s="114"/>
      <c r="G138" s="114"/>
      <c r="H138" s="114"/>
      <c r="I138" s="114"/>
      <c r="J138" s="114"/>
      <c r="K138" s="114"/>
      <c r="L138" s="114"/>
      <c r="M138" s="114"/>
      <c r="N138" s="114"/>
      <c r="O138" s="114"/>
      <c r="P138" s="114"/>
      <c r="Q138" s="114"/>
    </row>
    <row r="139" spans="1:18" ht="16.5" customHeight="1" x14ac:dyDescent="0.2">
      <c r="A139" s="30"/>
      <c r="B139" s="114" t="s">
        <v>50</v>
      </c>
      <c r="C139" s="114"/>
      <c r="D139" s="114"/>
      <c r="E139" s="114"/>
      <c r="F139" s="114"/>
      <c r="G139" s="114"/>
      <c r="H139" s="114"/>
      <c r="I139" s="114"/>
      <c r="J139" s="28"/>
    </row>
    <row r="140" spans="1:18" ht="18.75" customHeight="1" x14ac:dyDescent="0.2">
      <c r="A140" s="30"/>
      <c r="B140" s="114" t="s">
        <v>22</v>
      </c>
      <c r="C140" s="114"/>
      <c r="D140" s="114"/>
      <c r="E140" s="114"/>
      <c r="F140" s="114"/>
      <c r="G140" s="114"/>
      <c r="H140" s="114"/>
      <c r="I140" s="114"/>
      <c r="J140" s="114"/>
    </row>
    <row r="141" spans="1:18" ht="18.75" customHeight="1" x14ac:dyDescent="0.2">
      <c r="A141" s="30"/>
      <c r="B141" s="114" t="s">
        <v>23</v>
      </c>
      <c r="C141" s="114"/>
      <c r="D141" s="114"/>
      <c r="E141" s="114"/>
      <c r="F141" s="114"/>
      <c r="G141" s="114"/>
      <c r="H141" s="114"/>
      <c r="I141" s="114"/>
      <c r="J141" s="114"/>
    </row>
  </sheetData>
  <mergeCells count="106">
    <mergeCell ref="A7:E7"/>
    <mergeCell ref="H7:L7"/>
    <mergeCell ref="A8:B8"/>
    <mergeCell ref="A9:E9"/>
    <mergeCell ref="A10:S10"/>
    <mergeCell ref="C12:S12"/>
    <mergeCell ref="A1:C1"/>
    <mergeCell ref="A4:G4"/>
    <mergeCell ref="H4:N4"/>
    <mergeCell ref="A5:E5"/>
    <mergeCell ref="H5:L5"/>
    <mergeCell ref="A6:B6"/>
    <mergeCell ref="H6:I6"/>
    <mergeCell ref="C19:S19"/>
    <mergeCell ref="C20:S20"/>
    <mergeCell ref="J22:O22"/>
    <mergeCell ref="J23:M23"/>
    <mergeCell ref="B25:L25"/>
    <mergeCell ref="A28:U28"/>
    <mergeCell ref="C13:S13"/>
    <mergeCell ref="C14:S14"/>
    <mergeCell ref="C15:S15"/>
    <mergeCell ref="C16:S16"/>
    <mergeCell ref="C17:U17"/>
    <mergeCell ref="C18:S18"/>
    <mergeCell ref="B37:J37"/>
    <mergeCell ref="B38:J38"/>
    <mergeCell ref="B39:J39"/>
    <mergeCell ref="B40:J40"/>
    <mergeCell ref="B41:J41"/>
    <mergeCell ref="B42:J42"/>
    <mergeCell ref="A31:S31"/>
    <mergeCell ref="A33:A34"/>
    <mergeCell ref="B33:J34"/>
    <mergeCell ref="K33:R33"/>
    <mergeCell ref="B35:J35"/>
    <mergeCell ref="B36:J36"/>
    <mergeCell ref="B49:J49"/>
    <mergeCell ref="B50:J50"/>
    <mergeCell ref="A52:S52"/>
    <mergeCell ref="A56:S56"/>
    <mergeCell ref="A58:A59"/>
    <mergeCell ref="B58:J59"/>
    <mergeCell ref="K58:R58"/>
    <mergeCell ref="B43:J43"/>
    <mergeCell ref="B44:J44"/>
    <mergeCell ref="B45:J45"/>
    <mergeCell ref="B46:J46"/>
    <mergeCell ref="B47:J47"/>
    <mergeCell ref="B48:J48"/>
    <mergeCell ref="B60:J60"/>
    <mergeCell ref="B61:J61"/>
    <mergeCell ref="B62:J62"/>
    <mergeCell ref="A64:S64"/>
    <mergeCell ref="A68:S68"/>
    <mergeCell ref="A70:A71"/>
    <mergeCell ref="B70:J71"/>
    <mergeCell ref="K70:R70"/>
    <mergeCell ref="S70:S71"/>
    <mergeCell ref="B78:J78"/>
    <mergeCell ref="B79:J79"/>
    <mergeCell ref="B80:J80"/>
    <mergeCell ref="B81:J81"/>
    <mergeCell ref="B82:J82"/>
    <mergeCell ref="B83:J83"/>
    <mergeCell ref="B72:J72"/>
    <mergeCell ref="B73:J73"/>
    <mergeCell ref="B74:J74"/>
    <mergeCell ref="B75:J75"/>
    <mergeCell ref="B76:J76"/>
    <mergeCell ref="B77:J77"/>
    <mergeCell ref="A92:S92"/>
    <mergeCell ref="A94:K94"/>
    <mergeCell ref="A96:F96"/>
    <mergeCell ref="A97:F97"/>
    <mergeCell ref="A100:R100"/>
    <mergeCell ref="A101:R101"/>
    <mergeCell ref="B84:J84"/>
    <mergeCell ref="B85:J85"/>
    <mergeCell ref="B86:J86"/>
    <mergeCell ref="B87:J87"/>
    <mergeCell ref="B88:J88"/>
    <mergeCell ref="B89:J89"/>
    <mergeCell ref="A114:R114"/>
    <mergeCell ref="A116:R116"/>
    <mergeCell ref="A118:R118"/>
    <mergeCell ref="A120:R120"/>
    <mergeCell ref="A122:R122"/>
    <mergeCell ref="A124:R124"/>
    <mergeCell ref="A102:Q102"/>
    <mergeCell ref="A104:R104"/>
    <mergeCell ref="A106:R106"/>
    <mergeCell ref="A108:R108"/>
    <mergeCell ref="A110:R110"/>
    <mergeCell ref="A112:R112"/>
    <mergeCell ref="B137:I137"/>
    <mergeCell ref="B138:Q138"/>
    <mergeCell ref="B139:I139"/>
    <mergeCell ref="B140:J140"/>
    <mergeCell ref="B141:J141"/>
    <mergeCell ref="A126:R126"/>
    <mergeCell ref="A128:R128"/>
    <mergeCell ref="B133:D133"/>
    <mergeCell ref="K133:O133"/>
    <mergeCell ref="B134:D134"/>
    <mergeCell ref="K134:O134"/>
  </mergeCells>
  <dataValidations count="2">
    <dataValidation allowBlank="1" showErrorMessage="1" sqref="K36:R49 K61:R62 K73:R89" xr:uid="{229B9F5B-3ABC-46CA-BA6E-4EBBD2AC59D9}"/>
    <dataValidation allowBlank="1" showInputMessage="1" showErrorMessage="1" prompt="Proszę wpisać Kod TERYT, obowiązujący od 1 stycznia 2021 r. (w przypadku gmin kod 7 - cyfrowy)." sqref="H7:L7" xr:uid="{21F8B0F4-23BD-4B30-922D-7FCEB90EB61C}"/>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25EFE-0908-45A2-A945-EE4B38FC32B8}">
  <sheetPr>
    <tabColor rgb="FF00B050"/>
  </sheetPr>
  <dimension ref="A1:U141"/>
  <sheetViews>
    <sheetView zoomScale="90" zoomScaleNormal="90" workbookViewId="0">
      <selection sqref="A1:C1"/>
    </sheetView>
  </sheetViews>
  <sheetFormatPr defaultColWidth="8.85546875" defaultRowHeight="12.75" x14ac:dyDescent="0.2"/>
  <cols>
    <col min="1" max="1" width="7" style="69" customWidth="1"/>
    <col min="2" max="2" width="7.5703125" style="44" customWidth="1"/>
    <col min="3" max="3" width="9" style="44" customWidth="1"/>
    <col min="4" max="5" width="9.28515625" style="44" customWidth="1"/>
    <col min="6" max="6" width="8.7109375" style="44" customWidth="1"/>
    <col min="7" max="7" width="11.7109375" style="44" customWidth="1"/>
    <col min="8" max="8" width="4.28515625" style="44" customWidth="1"/>
    <col min="9" max="9" width="11.7109375" style="44" customWidth="1"/>
    <col min="10" max="10" width="16.42578125" style="44" customWidth="1"/>
    <col min="11" max="11" width="14.28515625" style="44" customWidth="1"/>
    <col min="12" max="18" width="11.7109375" style="44" customWidth="1"/>
    <col min="19" max="19" width="13.140625" style="44" customWidth="1"/>
    <col min="20" max="20" width="17.7109375" style="44" customWidth="1"/>
    <col min="21" max="16384" width="8.85546875" style="44"/>
  </cols>
  <sheetData>
    <row r="1" spans="1:21" ht="15.75" x14ac:dyDescent="0.2">
      <c r="A1" s="93" t="s">
        <v>63</v>
      </c>
      <c r="B1" s="94"/>
      <c r="C1" s="94"/>
    </row>
    <row r="2" spans="1:21" ht="17.25" customHeight="1" x14ac:dyDescent="0.2"/>
    <row r="4" spans="1:21" x14ac:dyDescent="0.2">
      <c r="A4" s="104" t="s">
        <v>0</v>
      </c>
      <c r="B4" s="104"/>
      <c r="C4" s="104"/>
      <c r="D4" s="104"/>
      <c r="E4" s="104"/>
      <c r="F4" s="104"/>
      <c r="G4" s="104"/>
      <c r="H4" s="104" t="s">
        <v>1</v>
      </c>
      <c r="I4" s="104"/>
      <c r="J4" s="104"/>
      <c r="K4" s="104"/>
      <c r="L4" s="104"/>
      <c r="M4" s="104"/>
      <c r="N4" s="104"/>
    </row>
    <row r="5" spans="1:21" ht="55.15" customHeight="1" x14ac:dyDescent="0.2">
      <c r="A5" s="108"/>
      <c r="B5" s="109"/>
      <c r="C5" s="109"/>
      <c r="D5" s="109"/>
      <c r="E5" s="110"/>
      <c r="H5" s="105"/>
      <c r="I5" s="106"/>
      <c r="J5" s="106"/>
      <c r="K5" s="106"/>
      <c r="L5" s="107"/>
    </row>
    <row r="6" spans="1:21" x14ac:dyDescent="0.2">
      <c r="A6" s="132" t="s">
        <v>2</v>
      </c>
      <c r="B6" s="132"/>
      <c r="H6" s="133" t="s">
        <v>3</v>
      </c>
      <c r="I6" s="133"/>
    </row>
    <row r="7" spans="1:21" ht="41.45" customHeight="1" x14ac:dyDescent="0.2">
      <c r="A7" s="108"/>
      <c r="B7" s="109"/>
      <c r="C7" s="109"/>
      <c r="D7" s="109"/>
      <c r="E7" s="110"/>
      <c r="H7" s="111"/>
      <c r="I7" s="112"/>
      <c r="J7" s="112"/>
      <c r="K7" s="112"/>
      <c r="L7" s="113"/>
    </row>
    <row r="8" spans="1:21" x14ac:dyDescent="0.2">
      <c r="A8" s="115" t="s">
        <v>4</v>
      </c>
      <c r="B8" s="115"/>
    </row>
    <row r="9" spans="1:21" x14ac:dyDescent="0.2">
      <c r="A9" s="108"/>
      <c r="B9" s="109"/>
      <c r="C9" s="109"/>
      <c r="D9" s="109"/>
      <c r="E9" s="110"/>
    </row>
    <row r="10" spans="1:21" ht="69.75" customHeight="1" x14ac:dyDescent="0.2">
      <c r="A10" s="116" t="s">
        <v>64</v>
      </c>
      <c r="B10" s="117"/>
      <c r="C10" s="117"/>
      <c r="D10" s="117"/>
      <c r="E10" s="117"/>
      <c r="F10" s="117"/>
      <c r="G10" s="117"/>
      <c r="H10" s="117"/>
      <c r="I10" s="117"/>
      <c r="J10" s="117"/>
      <c r="K10" s="117"/>
      <c r="L10" s="117"/>
      <c r="M10" s="117"/>
      <c r="N10" s="117"/>
      <c r="O10" s="117"/>
      <c r="P10" s="117"/>
      <c r="Q10" s="117"/>
      <c r="R10" s="117"/>
      <c r="S10" s="117"/>
    </row>
    <row r="11" spans="1:21" ht="19.5" customHeight="1" x14ac:dyDescent="0.2">
      <c r="A11" s="54" t="s">
        <v>29</v>
      </c>
      <c r="B11" s="48"/>
      <c r="C11" s="48"/>
      <c r="D11" s="48"/>
      <c r="E11" s="48"/>
      <c r="F11" s="48"/>
      <c r="G11" s="48"/>
      <c r="H11" s="48"/>
      <c r="I11" s="48"/>
      <c r="J11" s="48"/>
      <c r="K11" s="48"/>
      <c r="L11" s="48"/>
      <c r="M11" s="48"/>
      <c r="N11" s="48"/>
      <c r="O11" s="48"/>
      <c r="P11" s="48"/>
      <c r="Q11" s="48"/>
      <c r="R11" s="47"/>
      <c r="S11" s="47"/>
      <c r="T11" s="47"/>
      <c r="U11" s="47"/>
    </row>
    <row r="12" spans="1:21" ht="15" customHeight="1" x14ac:dyDescent="0.2">
      <c r="A12" s="47"/>
      <c r="B12" s="49"/>
      <c r="C12" s="121" t="s">
        <v>30</v>
      </c>
      <c r="D12" s="123"/>
      <c r="E12" s="123"/>
      <c r="F12" s="123"/>
      <c r="G12" s="123"/>
      <c r="H12" s="123"/>
      <c r="I12" s="123"/>
      <c r="J12" s="123"/>
      <c r="K12" s="123"/>
      <c r="L12" s="123"/>
      <c r="M12" s="123"/>
      <c r="N12" s="123"/>
      <c r="O12" s="123"/>
      <c r="P12" s="123"/>
      <c r="Q12" s="123"/>
      <c r="R12" s="123"/>
      <c r="S12" s="123"/>
      <c r="T12" s="47"/>
      <c r="U12" s="47"/>
    </row>
    <row r="13" spans="1:21" ht="15" customHeight="1" x14ac:dyDescent="0.2">
      <c r="A13" s="47"/>
      <c r="B13" s="49"/>
      <c r="C13" s="121" t="s">
        <v>31</v>
      </c>
      <c r="D13" s="123"/>
      <c r="E13" s="123"/>
      <c r="F13" s="123"/>
      <c r="G13" s="123"/>
      <c r="H13" s="123"/>
      <c r="I13" s="123"/>
      <c r="J13" s="123"/>
      <c r="K13" s="123"/>
      <c r="L13" s="123"/>
      <c r="M13" s="123"/>
      <c r="N13" s="123"/>
      <c r="O13" s="123"/>
      <c r="P13" s="123"/>
      <c r="Q13" s="123"/>
      <c r="R13" s="123"/>
      <c r="S13" s="123"/>
      <c r="T13" s="47"/>
      <c r="U13" s="47"/>
    </row>
    <row r="14" spans="1:21" ht="15" customHeight="1" x14ac:dyDescent="0.2">
      <c r="A14" s="47"/>
      <c r="B14" s="49"/>
      <c r="C14" s="121" t="s">
        <v>32</v>
      </c>
      <c r="D14" s="123"/>
      <c r="E14" s="123"/>
      <c r="F14" s="123"/>
      <c r="G14" s="123"/>
      <c r="H14" s="123"/>
      <c r="I14" s="123"/>
      <c r="J14" s="123"/>
      <c r="K14" s="123"/>
      <c r="L14" s="123"/>
      <c r="M14" s="123"/>
      <c r="N14" s="123"/>
      <c r="O14" s="123"/>
      <c r="P14" s="123"/>
      <c r="Q14" s="123"/>
      <c r="R14" s="123"/>
      <c r="S14" s="123"/>
      <c r="T14" s="47"/>
      <c r="U14" s="47"/>
    </row>
    <row r="15" spans="1:21" ht="15" customHeight="1" x14ac:dyDescent="0.2">
      <c r="A15" s="47"/>
      <c r="B15" s="86"/>
      <c r="C15" s="121" t="s">
        <v>33</v>
      </c>
      <c r="D15" s="123"/>
      <c r="E15" s="123"/>
      <c r="F15" s="123"/>
      <c r="G15" s="123"/>
      <c r="H15" s="123"/>
      <c r="I15" s="123"/>
      <c r="J15" s="123"/>
      <c r="K15" s="123"/>
      <c r="L15" s="123"/>
      <c r="M15" s="123"/>
      <c r="N15" s="123"/>
      <c r="O15" s="123"/>
      <c r="P15" s="123"/>
      <c r="Q15" s="123"/>
      <c r="R15" s="123"/>
      <c r="S15" s="123"/>
      <c r="T15" s="47"/>
      <c r="U15" s="47"/>
    </row>
    <row r="16" spans="1:21" ht="15" customHeight="1" x14ac:dyDescent="0.2">
      <c r="A16" s="47"/>
      <c r="B16" s="49"/>
      <c r="C16" s="121" t="s">
        <v>34</v>
      </c>
      <c r="D16" s="123"/>
      <c r="E16" s="123"/>
      <c r="F16" s="123"/>
      <c r="G16" s="123"/>
      <c r="H16" s="123"/>
      <c r="I16" s="123"/>
      <c r="J16" s="123"/>
      <c r="K16" s="123"/>
      <c r="L16" s="123"/>
      <c r="M16" s="123"/>
      <c r="N16" s="123"/>
      <c r="O16" s="123"/>
      <c r="P16" s="123"/>
      <c r="Q16" s="123"/>
      <c r="R16" s="123"/>
      <c r="S16" s="123"/>
      <c r="T16" s="47"/>
      <c r="U16" s="47"/>
    </row>
    <row r="17" spans="1:21" ht="15" customHeight="1" x14ac:dyDescent="0.2">
      <c r="A17" s="47"/>
      <c r="B17" s="49"/>
      <c r="C17" s="121" t="s">
        <v>78</v>
      </c>
      <c r="D17" s="122"/>
      <c r="E17" s="122"/>
      <c r="F17" s="122"/>
      <c r="G17" s="122"/>
      <c r="H17" s="122"/>
      <c r="I17" s="122"/>
      <c r="J17" s="122"/>
      <c r="K17" s="122"/>
      <c r="L17" s="122"/>
      <c r="M17" s="122"/>
      <c r="N17" s="122"/>
      <c r="O17" s="122"/>
      <c r="P17" s="122"/>
      <c r="Q17" s="122"/>
      <c r="R17" s="122"/>
      <c r="S17" s="122"/>
      <c r="T17" s="122"/>
      <c r="U17" s="122"/>
    </row>
    <row r="18" spans="1:21" ht="15" customHeight="1" x14ac:dyDescent="0.2">
      <c r="A18" s="47"/>
      <c r="B18" s="49"/>
      <c r="C18" s="121" t="s">
        <v>36</v>
      </c>
      <c r="D18" s="123"/>
      <c r="E18" s="123"/>
      <c r="F18" s="123"/>
      <c r="G18" s="123"/>
      <c r="H18" s="123"/>
      <c r="I18" s="123"/>
      <c r="J18" s="123"/>
      <c r="K18" s="123"/>
      <c r="L18" s="123"/>
      <c r="M18" s="123"/>
      <c r="N18" s="123"/>
      <c r="O18" s="123"/>
      <c r="P18" s="123"/>
      <c r="Q18" s="123"/>
      <c r="R18" s="123"/>
      <c r="S18" s="123"/>
      <c r="T18" s="47"/>
      <c r="U18" s="47"/>
    </row>
    <row r="19" spans="1:21" ht="15" customHeight="1" x14ac:dyDescent="0.2">
      <c r="A19" s="47"/>
      <c r="B19" s="49"/>
      <c r="C19" s="121" t="s">
        <v>37</v>
      </c>
      <c r="D19" s="123"/>
      <c r="E19" s="123"/>
      <c r="F19" s="123"/>
      <c r="G19" s="123"/>
      <c r="H19" s="123"/>
      <c r="I19" s="123"/>
      <c r="J19" s="123"/>
      <c r="K19" s="123"/>
      <c r="L19" s="123"/>
      <c r="M19" s="123"/>
      <c r="N19" s="123"/>
      <c r="O19" s="123"/>
      <c r="P19" s="123"/>
      <c r="Q19" s="123"/>
      <c r="R19" s="123"/>
      <c r="S19" s="123"/>
      <c r="T19" s="47"/>
      <c r="U19" s="47"/>
    </row>
    <row r="20" spans="1:21" ht="15" customHeight="1" x14ac:dyDescent="0.2">
      <c r="A20" s="47"/>
      <c r="B20" s="49"/>
      <c r="C20" s="121" t="s">
        <v>38</v>
      </c>
      <c r="D20" s="123"/>
      <c r="E20" s="123"/>
      <c r="F20" s="123"/>
      <c r="G20" s="123"/>
      <c r="H20" s="123"/>
      <c r="I20" s="123"/>
      <c r="J20" s="123"/>
      <c r="K20" s="123"/>
      <c r="L20" s="123"/>
      <c r="M20" s="123"/>
      <c r="N20" s="123"/>
      <c r="O20" s="123"/>
      <c r="P20" s="123"/>
      <c r="Q20" s="123"/>
      <c r="R20" s="123"/>
      <c r="S20" s="123"/>
      <c r="T20" s="47"/>
      <c r="U20" s="47"/>
    </row>
    <row r="21" spans="1:21" ht="19.5" customHeight="1" x14ac:dyDescent="0.2">
      <c r="A21" s="53"/>
      <c r="B21" s="38"/>
      <c r="C21" s="38"/>
      <c r="D21" s="38"/>
      <c r="E21" s="38"/>
      <c r="F21" s="38"/>
      <c r="G21" s="38"/>
      <c r="H21" s="38"/>
      <c r="I21" s="38"/>
      <c r="J21" s="38"/>
      <c r="K21" s="38"/>
      <c r="L21" s="38"/>
      <c r="M21" s="38"/>
      <c r="N21" s="38"/>
      <c r="O21" s="38"/>
      <c r="P21" s="38"/>
      <c r="Q21" s="38"/>
      <c r="R21" s="38"/>
      <c r="S21" s="38"/>
    </row>
    <row r="22" spans="1:21" ht="15" customHeight="1" x14ac:dyDescent="0.2">
      <c r="A22" s="44"/>
      <c r="I22" s="61"/>
      <c r="J22" s="125" t="s">
        <v>5</v>
      </c>
      <c r="K22" s="126"/>
      <c r="L22" s="126"/>
      <c r="M22" s="126"/>
      <c r="N22" s="126"/>
      <c r="O22" s="127"/>
      <c r="Q22" s="76"/>
      <c r="R22" s="76"/>
    </row>
    <row r="23" spans="1:21" ht="15" customHeight="1" x14ac:dyDescent="0.2">
      <c r="A23" s="44"/>
      <c r="I23" s="7"/>
      <c r="J23" s="126" t="s">
        <v>40</v>
      </c>
      <c r="K23" s="126"/>
      <c r="L23" s="126"/>
      <c r="M23" s="126"/>
      <c r="N23" s="4"/>
      <c r="O23" s="15"/>
      <c r="Q23" s="74"/>
      <c r="R23" s="74"/>
    </row>
    <row r="24" spans="1:21" ht="15" customHeight="1" x14ac:dyDescent="0.2">
      <c r="A24" s="53"/>
      <c r="B24" s="38"/>
      <c r="C24" s="38"/>
      <c r="D24" s="38"/>
      <c r="E24" s="38"/>
      <c r="F24" s="38"/>
      <c r="G24" s="38"/>
      <c r="H24" s="38"/>
      <c r="I24" s="38"/>
      <c r="J24" s="38"/>
      <c r="K24" s="38"/>
      <c r="L24" s="38"/>
      <c r="M24" s="38"/>
      <c r="N24" s="38"/>
      <c r="O24" s="38"/>
      <c r="P24" s="38"/>
      <c r="Q24" s="38"/>
      <c r="R24" s="38"/>
      <c r="S24" s="38"/>
    </row>
    <row r="25" spans="1:21" ht="18" customHeight="1" x14ac:dyDescent="0.2">
      <c r="A25" s="50"/>
      <c r="B25" s="126" t="s">
        <v>47</v>
      </c>
      <c r="C25" s="126"/>
      <c r="D25" s="126"/>
      <c r="E25" s="126"/>
      <c r="F25" s="126"/>
      <c r="G25" s="126"/>
      <c r="H25" s="126"/>
      <c r="I25" s="126"/>
      <c r="J25" s="126"/>
      <c r="K25" s="126"/>
      <c r="L25" s="126"/>
      <c r="T25" s="50"/>
      <c r="U25" s="50"/>
    </row>
    <row r="26" spans="1:21" ht="17.25" customHeight="1" x14ac:dyDescent="0.2">
      <c r="A26" s="50"/>
      <c r="B26" s="75"/>
      <c r="C26" s="75"/>
      <c r="D26" s="75"/>
      <c r="E26" s="75"/>
      <c r="F26" s="75"/>
      <c r="G26" s="75"/>
      <c r="H26" s="51"/>
      <c r="I26" s="51"/>
      <c r="J26" s="51"/>
      <c r="T26" s="50"/>
      <c r="U26" s="50"/>
    </row>
    <row r="27" spans="1:21" ht="14.45" customHeight="1" x14ac:dyDescent="0.2">
      <c r="A27" s="50"/>
      <c r="B27" s="69"/>
      <c r="E27" s="51"/>
      <c r="F27" s="51"/>
      <c r="G27" s="51"/>
      <c r="H27" s="51"/>
      <c r="I27" s="51"/>
      <c r="J27" s="51"/>
      <c r="T27" s="50"/>
      <c r="U27" s="50"/>
    </row>
    <row r="28" spans="1:21" ht="14.45" customHeight="1" x14ac:dyDescent="0.2">
      <c r="A28" s="124" t="s">
        <v>35</v>
      </c>
      <c r="B28" s="124"/>
      <c r="C28" s="124"/>
      <c r="D28" s="124"/>
      <c r="E28" s="124"/>
      <c r="F28" s="124"/>
      <c r="G28" s="124"/>
      <c r="H28" s="124"/>
      <c r="I28" s="124"/>
      <c r="J28" s="124"/>
      <c r="K28" s="124"/>
      <c r="L28" s="124"/>
      <c r="M28" s="124"/>
      <c r="N28" s="124"/>
      <c r="O28" s="124"/>
      <c r="P28" s="124"/>
      <c r="Q28" s="124"/>
      <c r="R28" s="124"/>
      <c r="S28" s="124"/>
      <c r="T28" s="124"/>
      <c r="U28" s="124"/>
    </row>
    <row r="30" spans="1:21" ht="15" customHeight="1" x14ac:dyDescent="0.2">
      <c r="B30" s="51"/>
      <c r="C30" s="51"/>
      <c r="D30" s="51"/>
      <c r="E30" s="51"/>
      <c r="F30" s="51"/>
      <c r="G30" s="51"/>
      <c r="H30" s="51"/>
      <c r="I30" s="51"/>
    </row>
    <row r="31" spans="1:21" ht="41.25" customHeight="1" x14ac:dyDescent="0.2">
      <c r="A31" s="118" t="s">
        <v>39</v>
      </c>
      <c r="B31" s="118"/>
      <c r="C31" s="118"/>
      <c r="D31" s="118"/>
      <c r="E31" s="118"/>
      <c r="F31" s="118"/>
      <c r="G31" s="118"/>
      <c r="H31" s="118"/>
      <c r="I31" s="118"/>
      <c r="J31" s="118"/>
      <c r="K31" s="118"/>
      <c r="L31" s="118"/>
      <c r="M31" s="118"/>
      <c r="N31" s="118"/>
      <c r="O31" s="118"/>
      <c r="P31" s="118"/>
      <c r="Q31" s="118"/>
      <c r="R31" s="118"/>
      <c r="S31" s="118"/>
    </row>
    <row r="33" spans="1:20" ht="78.75" customHeight="1" x14ac:dyDescent="0.2">
      <c r="A33" s="97" t="s">
        <v>6</v>
      </c>
      <c r="B33" s="97" t="s">
        <v>24</v>
      </c>
      <c r="C33" s="97"/>
      <c r="D33" s="97"/>
      <c r="E33" s="97"/>
      <c r="F33" s="97"/>
      <c r="G33" s="97"/>
      <c r="H33" s="97"/>
      <c r="I33" s="97"/>
      <c r="J33" s="97"/>
      <c r="K33" s="119" t="s">
        <v>25</v>
      </c>
      <c r="L33" s="120"/>
      <c r="M33" s="120"/>
      <c r="N33" s="120"/>
      <c r="O33" s="120"/>
      <c r="P33" s="120"/>
      <c r="Q33" s="120"/>
      <c r="R33" s="120"/>
      <c r="S33" s="71" t="s">
        <v>7</v>
      </c>
    </row>
    <row r="34" spans="1:20" ht="24.75" customHeight="1" x14ac:dyDescent="0.2">
      <c r="A34" s="97"/>
      <c r="B34" s="97"/>
      <c r="C34" s="97"/>
      <c r="D34" s="97"/>
      <c r="E34" s="97"/>
      <c r="F34" s="97"/>
      <c r="G34" s="97"/>
      <c r="H34" s="97"/>
      <c r="I34" s="97"/>
      <c r="J34" s="97"/>
      <c r="K34" s="71" t="s">
        <v>8</v>
      </c>
      <c r="L34" s="71" t="s">
        <v>9</v>
      </c>
      <c r="M34" s="71" t="s">
        <v>10</v>
      </c>
      <c r="N34" s="71" t="s">
        <v>11</v>
      </c>
      <c r="O34" s="71" t="s">
        <v>12</v>
      </c>
      <c r="P34" s="71" t="s">
        <v>13</v>
      </c>
      <c r="Q34" s="71" t="s">
        <v>14</v>
      </c>
      <c r="R34" s="34" t="s">
        <v>15</v>
      </c>
      <c r="S34" s="71"/>
    </row>
    <row r="35" spans="1:20" s="69" customFormat="1" ht="15" customHeight="1" x14ac:dyDescent="0.25">
      <c r="A35" s="61">
        <v>1</v>
      </c>
      <c r="B35" s="134">
        <v>2</v>
      </c>
      <c r="C35" s="135"/>
      <c r="D35" s="135"/>
      <c r="E35" s="135"/>
      <c r="F35" s="135"/>
      <c r="G35" s="135"/>
      <c r="H35" s="135"/>
      <c r="I35" s="135"/>
      <c r="J35" s="136"/>
      <c r="K35" s="61">
        <v>3</v>
      </c>
      <c r="L35" s="61">
        <v>4</v>
      </c>
      <c r="M35" s="61">
        <v>5</v>
      </c>
      <c r="N35" s="61">
        <v>6</v>
      </c>
      <c r="O35" s="61">
        <v>7</v>
      </c>
      <c r="P35" s="61">
        <v>8</v>
      </c>
      <c r="Q35" s="61">
        <v>9</v>
      </c>
      <c r="R35" s="78">
        <v>10</v>
      </c>
      <c r="S35" s="61">
        <v>11</v>
      </c>
    </row>
    <row r="36" spans="1:20" ht="27" customHeight="1" x14ac:dyDescent="0.2">
      <c r="A36" s="61">
        <v>1</v>
      </c>
      <c r="B36" s="137" t="s">
        <v>52</v>
      </c>
      <c r="C36" s="138"/>
      <c r="D36" s="138"/>
      <c r="E36" s="138"/>
      <c r="F36" s="138"/>
      <c r="G36" s="138"/>
      <c r="H36" s="138"/>
      <c r="I36" s="138"/>
      <c r="J36" s="139"/>
      <c r="K36" s="80"/>
      <c r="L36" s="79"/>
      <c r="M36" s="80"/>
      <c r="N36" s="80"/>
      <c r="O36" s="79"/>
      <c r="P36" s="80"/>
      <c r="Q36" s="80"/>
      <c r="R36" s="79"/>
      <c r="S36" s="63"/>
    </row>
    <row r="37" spans="1:20" ht="106.5" customHeight="1" x14ac:dyDescent="0.2">
      <c r="A37" s="9">
        <v>2</v>
      </c>
      <c r="B37" s="128" t="s">
        <v>54</v>
      </c>
      <c r="C37" s="129"/>
      <c r="D37" s="129"/>
      <c r="E37" s="129"/>
      <c r="F37" s="129"/>
      <c r="G37" s="129"/>
      <c r="H37" s="129"/>
      <c r="I37" s="129"/>
      <c r="J37" s="130"/>
      <c r="K37" s="79"/>
      <c r="L37" s="80"/>
      <c r="M37" s="79"/>
      <c r="N37" s="79"/>
      <c r="O37" s="80"/>
      <c r="P37" s="79"/>
      <c r="Q37" s="79"/>
      <c r="R37" s="80"/>
      <c r="S37" s="63"/>
    </row>
    <row r="38" spans="1:20" ht="35.25" customHeight="1" x14ac:dyDescent="0.2">
      <c r="A38" s="9">
        <v>3</v>
      </c>
      <c r="B38" s="128" t="s">
        <v>53</v>
      </c>
      <c r="C38" s="129"/>
      <c r="D38" s="129"/>
      <c r="E38" s="129"/>
      <c r="F38" s="129"/>
      <c r="G38" s="129"/>
      <c r="H38" s="129"/>
      <c r="I38" s="129"/>
      <c r="J38" s="130"/>
      <c r="K38" s="79"/>
      <c r="L38" s="80"/>
      <c r="M38" s="79"/>
      <c r="N38" s="79"/>
      <c r="O38" s="80"/>
      <c r="P38" s="79"/>
      <c r="Q38" s="79"/>
      <c r="R38" s="80"/>
      <c r="S38" s="63"/>
    </row>
    <row r="39" spans="1:20" ht="81.75" customHeight="1" x14ac:dyDescent="0.2">
      <c r="A39" s="9">
        <v>4</v>
      </c>
      <c r="B39" s="128" t="s">
        <v>55</v>
      </c>
      <c r="C39" s="129"/>
      <c r="D39" s="129"/>
      <c r="E39" s="129"/>
      <c r="F39" s="129"/>
      <c r="G39" s="129"/>
      <c r="H39" s="129"/>
      <c r="I39" s="129"/>
      <c r="J39" s="130"/>
      <c r="K39" s="79"/>
      <c r="L39" s="80"/>
      <c r="M39" s="79"/>
      <c r="N39" s="79"/>
      <c r="O39" s="80"/>
      <c r="P39" s="79"/>
      <c r="Q39" s="79"/>
      <c r="R39" s="80"/>
      <c r="S39" s="63"/>
    </row>
    <row r="40" spans="1:20" ht="53.25" customHeight="1" x14ac:dyDescent="0.2">
      <c r="A40" s="9">
        <v>5</v>
      </c>
      <c r="B40" s="128" t="s">
        <v>56</v>
      </c>
      <c r="C40" s="129"/>
      <c r="D40" s="129"/>
      <c r="E40" s="129"/>
      <c r="F40" s="129"/>
      <c r="G40" s="129"/>
      <c r="H40" s="129"/>
      <c r="I40" s="129"/>
      <c r="J40" s="130"/>
      <c r="K40" s="79"/>
      <c r="L40" s="80"/>
      <c r="M40" s="79"/>
      <c r="N40" s="79"/>
      <c r="O40" s="80"/>
      <c r="P40" s="79"/>
      <c r="Q40" s="79"/>
      <c r="R40" s="80"/>
      <c r="S40" s="63"/>
    </row>
    <row r="41" spans="1:20" ht="66" customHeight="1" x14ac:dyDescent="0.2">
      <c r="A41" s="9">
        <v>6</v>
      </c>
      <c r="B41" s="128" t="s">
        <v>173</v>
      </c>
      <c r="C41" s="129"/>
      <c r="D41" s="129"/>
      <c r="E41" s="129"/>
      <c r="F41" s="129"/>
      <c r="G41" s="129"/>
      <c r="H41" s="129"/>
      <c r="I41" s="129"/>
      <c r="J41" s="130"/>
      <c r="K41" s="68" t="s">
        <v>179</v>
      </c>
      <c r="L41" s="66">
        <f>L36*249.48</f>
        <v>0</v>
      </c>
      <c r="M41" s="68" t="s">
        <v>179</v>
      </c>
      <c r="N41" s="68" t="s">
        <v>179</v>
      </c>
      <c r="O41" s="68" t="s">
        <v>179</v>
      </c>
      <c r="P41" s="68" t="s">
        <v>179</v>
      </c>
      <c r="Q41" s="68" t="s">
        <v>179</v>
      </c>
      <c r="R41" s="68" t="s">
        <v>179</v>
      </c>
      <c r="S41" s="67">
        <f>L41</f>
        <v>0</v>
      </c>
    </row>
    <row r="42" spans="1:20" ht="65.25" customHeight="1" x14ac:dyDescent="0.2">
      <c r="A42" s="9">
        <v>7</v>
      </c>
      <c r="B42" s="128" t="s">
        <v>88</v>
      </c>
      <c r="C42" s="129"/>
      <c r="D42" s="129"/>
      <c r="E42" s="129"/>
      <c r="F42" s="129"/>
      <c r="G42" s="129"/>
      <c r="H42" s="129"/>
      <c r="I42" s="129"/>
      <c r="J42" s="130"/>
      <c r="K42" s="68" t="s">
        <v>179</v>
      </c>
      <c r="L42" s="68" t="s">
        <v>179</v>
      </c>
      <c r="M42" s="68" t="s">
        <v>179</v>
      </c>
      <c r="N42" s="68" t="s">
        <v>179</v>
      </c>
      <c r="O42" s="66">
        <f>O36*449.06</f>
        <v>0</v>
      </c>
      <c r="P42" s="68"/>
      <c r="Q42" s="68" t="s">
        <v>179</v>
      </c>
      <c r="R42" s="66">
        <f>R36*623.7</f>
        <v>0</v>
      </c>
      <c r="S42" s="67">
        <f>O42+R42</f>
        <v>0</v>
      </c>
      <c r="T42" s="10"/>
    </row>
    <row r="43" spans="1:20" ht="66" customHeight="1" x14ac:dyDescent="0.2">
      <c r="A43" s="9">
        <v>8</v>
      </c>
      <c r="B43" s="128" t="s">
        <v>109</v>
      </c>
      <c r="C43" s="129"/>
      <c r="D43" s="129"/>
      <c r="E43" s="129"/>
      <c r="F43" s="129"/>
      <c r="G43" s="129"/>
      <c r="H43" s="129"/>
      <c r="I43" s="129"/>
      <c r="J43" s="130"/>
      <c r="K43" s="66">
        <f>K37*249.48</f>
        <v>0</v>
      </c>
      <c r="L43" s="68" t="s">
        <v>179</v>
      </c>
      <c r="M43" s="66">
        <f>M37*249.48</f>
        <v>0</v>
      </c>
      <c r="N43" s="68" t="s">
        <v>179</v>
      </c>
      <c r="O43" s="68" t="s">
        <v>179</v>
      </c>
      <c r="P43" s="68" t="s">
        <v>179</v>
      </c>
      <c r="Q43" s="68" t="s">
        <v>179</v>
      </c>
      <c r="R43" s="68" t="s">
        <v>179</v>
      </c>
      <c r="S43" s="67">
        <f>K43+M43</f>
        <v>0</v>
      </c>
      <c r="T43" s="10"/>
    </row>
    <row r="44" spans="1:20" ht="77.25" customHeight="1" x14ac:dyDescent="0.2">
      <c r="A44" s="9">
        <v>9</v>
      </c>
      <c r="B44" s="128" t="s">
        <v>89</v>
      </c>
      <c r="C44" s="129"/>
      <c r="D44" s="129"/>
      <c r="E44" s="129"/>
      <c r="F44" s="129"/>
      <c r="G44" s="129"/>
      <c r="H44" s="129"/>
      <c r="I44" s="129"/>
      <c r="J44" s="130"/>
      <c r="K44" s="68" t="s">
        <v>179</v>
      </c>
      <c r="L44" s="68" t="s">
        <v>179</v>
      </c>
      <c r="M44" s="68" t="s">
        <v>179</v>
      </c>
      <c r="N44" s="66">
        <f>N37*349.27</f>
        <v>0</v>
      </c>
      <c r="O44" s="68" t="s">
        <v>179</v>
      </c>
      <c r="P44" s="66">
        <f>P37*449.06</f>
        <v>0</v>
      </c>
      <c r="Q44" s="66">
        <f>Q37*623.7</f>
        <v>0</v>
      </c>
      <c r="R44" s="68" t="s">
        <v>179</v>
      </c>
      <c r="S44" s="67">
        <f>N44+P44+Q44</f>
        <v>0</v>
      </c>
    </row>
    <row r="45" spans="1:20" ht="67.5" customHeight="1" x14ac:dyDescent="0.2">
      <c r="A45" s="9">
        <v>10</v>
      </c>
      <c r="B45" s="128" t="s">
        <v>80</v>
      </c>
      <c r="C45" s="129"/>
      <c r="D45" s="129"/>
      <c r="E45" s="129"/>
      <c r="F45" s="129"/>
      <c r="G45" s="129"/>
      <c r="H45" s="129"/>
      <c r="I45" s="129"/>
      <c r="J45" s="130"/>
      <c r="K45" s="66">
        <f>K38*249.48</f>
        <v>0</v>
      </c>
      <c r="L45" s="68" t="s">
        <v>179</v>
      </c>
      <c r="M45" s="66">
        <f>M38*249.48</f>
        <v>0</v>
      </c>
      <c r="N45" s="68" t="s">
        <v>179</v>
      </c>
      <c r="O45" s="68" t="s">
        <v>179</v>
      </c>
      <c r="P45" s="68" t="s">
        <v>179</v>
      </c>
      <c r="Q45" s="68" t="s">
        <v>179</v>
      </c>
      <c r="R45" s="68" t="s">
        <v>179</v>
      </c>
      <c r="S45" s="67">
        <f>K45+M45</f>
        <v>0</v>
      </c>
    </row>
    <row r="46" spans="1:20" ht="76.5" customHeight="1" x14ac:dyDescent="0.2">
      <c r="A46" s="9">
        <v>11</v>
      </c>
      <c r="B46" s="128" t="s">
        <v>90</v>
      </c>
      <c r="C46" s="129"/>
      <c r="D46" s="129"/>
      <c r="E46" s="129"/>
      <c r="F46" s="129"/>
      <c r="G46" s="129"/>
      <c r="H46" s="129"/>
      <c r="I46" s="129"/>
      <c r="J46" s="130"/>
      <c r="K46" s="68" t="s">
        <v>179</v>
      </c>
      <c r="L46" s="68" t="s">
        <v>179</v>
      </c>
      <c r="M46" s="68" t="s">
        <v>179</v>
      </c>
      <c r="N46" s="66">
        <f>N38*349.27</f>
        <v>0</v>
      </c>
      <c r="O46" s="68" t="s">
        <v>179</v>
      </c>
      <c r="P46" s="66">
        <f>P38*449.06</f>
        <v>0</v>
      </c>
      <c r="Q46" s="66">
        <f>Q38*623.7</f>
        <v>0</v>
      </c>
      <c r="R46" s="68" t="s">
        <v>179</v>
      </c>
      <c r="S46" s="67">
        <f>N46+P46+Q46</f>
        <v>0</v>
      </c>
    </row>
    <row r="47" spans="1:20" ht="63.75" customHeight="1" x14ac:dyDescent="0.2">
      <c r="A47" s="9">
        <v>12</v>
      </c>
      <c r="B47" s="128" t="s">
        <v>81</v>
      </c>
      <c r="C47" s="129"/>
      <c r="D47" s="129"/>
      <c r="E47" s="129"/>
      <c r="F47" s="129"/>
      <c r="G47" s="129"/>
      <c r="H47" s="129"/>
      <c r="I47" s="129"/>
      <c r="J47" s="130"/>
      <c r="K47" s="66">
        <f>K39*249.48</f>
        <v>0</v>
      </c>
      <c r="L47" s="68" t="s">
        <v>179</v>
      </c>
      <c r="M47" s="66">
        <f>M39*249.48</f>
        <v>0</v>
      </c>
      <c r="N47" s="68" t="s">
        <v>179</v>
      </c>
      <c r="O47" s="68" t="s">
        <v>179</v>
      </c>
      <c r="P47" s="68" t="s">
        <v>179</v>
      </c>
      <c r="Q47" s="68" t="s">
        <v>179</v>
      </c>
      <c r="R47" s="68" t="s">
        <v>179</v>
      </c>
      <c r="S47" s="67">
        <f>K47+M47</f>
        <v>0</v>
      </c>
    </row>
    <row r="48" spans="1:20" ht="77.25" customHeight="1" x14ac:dyDescent="0.2">
      <c r="A48" s="9">
        <v>13</v>
      </c>
      <c r="B48" s="128" t="s">
        <v>91</v>
      </c>
      <c r="C48" s="129"/>
      <c r="D48" s="129"/>
      <c r="E48" s="129"/>
      <c r="F48" s="129"/>
      <c r="G48" s="129"/>
      <c r="H48" s="129"/>
      <c r="I48" s="129"/>
      <c r="J48" s="130"/>
      <c r="K48" s="68" t="s">
        <v>179</v>
      </c>
      <c r="L48" s="68" t="s">
        <v>179</v>
      </c>
      <c r="M48" s="68" t="s">
        <v>179</v>
      </c>
      <c r="N48" s="66">
        <f>N39*349.27</f>
        <v>0</v>
      </c>
      <c r="O48" s="68" t="s">
        <v>179</v>
      </c>
      <c r="P48" s="66">
        <f>P39*449.06</f>
        <v>0</v>
      </c>
      <c r="Q48" s="66">
        <f>Q39*623.7</f>
        <v>0</v>
      </c>
      <c r="R48" s="68" t="s">
        <v>179</v>
      </c>
      <c r="S48" s="67">
        <f>N48+P48+Q48</f>
        <v>0</v>
      </c>
    </row>
    <row r="49" spans="1:19" ht="102" customHeight="1" x14ac:dyDescent="0.2">
      <c r="A49" s="9">
        <v>14</v>
      </c>
      <c r="B49" s="128" t="s">
        <v>92</v>
      </c>
      <c r="C49" s="129"/>
      <c r="D49" s="129"/>
      <c r="E49" s="129"/>
      <c r="F49" s="129"/>
      <c r="G49" s="129"/>
      <c r="H49" s="129"/>
      <c r="I49" s="129"/>
      <c r="J49" s="130"/>
      <c r="K49" s="66">
        <f>K40*249.48</f>
        <v>0</v>
      </c>
      <c r="L49" s="68"/>
      <c r="M49" s="66">
        <f>M40*249.48</f>
        <v>0</v>
      </c>
      <c r="N49" s="66">
        <f>N40*349.27</f>
        <v>0</v>
      </c>
      <c r="O49" s="68"/>
      <c r="P49" s="66">
        <f>P40*449.06</f>
        <v>0</v>
      </c>
      <c r="Q49" s="66">
        <f>Q40*623.7</f>
        <v>0</v>
      </c>
      <c r="R49" s="68" t="s">
        <v>179</v>
      </c>
      <c r="S49" s="67">
        <f>K49+M49+N49+P49+Q49</f>
        <v>0</v>
      </c>
    </row>
    <row r="50" spans="1:19" ht="28.5" customHeight="1" x14ac:dyDescent="0.2">
      <c r="A50" s="9">
        <v>15</v>
      </c>
      <c r="B50" s="128" t="s">
        <v>57</v>
      </c>
      <c r="C50" s="129"/>
      <c r="D50" s="129"/>
      <c r="E50" s="129"/>
      <c r="F50" s="129"/>
      <c r="G50" s="129"/>
      <c r="H50" s="129"/>
      <c r="I50" s="129"/>
      <c r="J50" s="130"/>
      <c r="K50" s="67">
        <f>K43+K45+K47+K49</f>
        <v>0</v>
      </c>
      <c r="L50" s="67">
        <f>L41</f>
        <v>0</v>
      </c>
      <c r="M50" s="67">
        <f>M43+M45+M47+M49</f>
        <v>0</v>
      </c>
      <c r="N50" s="67">
        <f>N44+N46+N48+N49</f>
        <v>0</v>
      </c>
      <c r="O50" s="67">
        <f>O42</f>
        <v>0</v>
      </c>
      <c r="P50" s="67">
        <f>P44+P46+P48+P49</f>
        <v>0</v>
      </c>
      <c r="Q50" s="67">
        <f>SUM(Q44+Q46+Q48+Q49)</f>
        <v>0</v>
      </c>
      <c r="R50" s="67">
        <f>R42</f>
        <v>0</v>
      </c>
      <c r="S50" s="67">
        <f>SUM(S41:S49)</f>
        <v>0</v>
      </c>
    </row>
    <row r="51" spans="1:19" ht="14.25" x14ac:dyDescent="0.2">
      <c r="A51" s="8"/>
      <c r="B51" s="6"/>
      <c r="C51" s="6"/>
    </row>
    <row r="52" spans="1:19" ht="30" customHeight="1" thickBot="1" x14ac:dyDescent="0.25">
      <c r="A52" s="140" t="s">
        <v>45</v>
      </c>
      <c r="B52" s="140"/>
      <c r="C52" s="140"/>
      <c r="D52" s="140"/>
      <c r="E52" s="140"/>
      <c r="F52" s="140"/>
      <c r="G52" s="140"/>
      <c r="H52" s="140"/>
      <c r="I52" s="140"/>
      <c r="J52" s="140"/>
      <c r="K52" s="140"/>
      <c r="L52" s="140"/>
      <c r="M52" s="140"/>
      <c r="N52" s="140"/>
      <c r="O52" s="140"/>
      <c r="P52" s="140"/>
      <c r="Q52" s="140"/>
      <c r="R52" s="140"/>
      <c r="S52" s="140"/>
    </row>
    <row r="53" spans="1:19" ht="18.75" customHeight="1" thickBot="1" x14ac:dyDescent="0.25">
      <c r="A53" s="40" t="s">
        <v>44</v>
      </c>
      <c r="B53" s="17"/>
      <c r="C53" s="17"/>
      <c r="D53" s="17"/>
      <c r="E53" s="17"/>
      <c r="G53" s="17"/>
      <c r="H53" s="17"/>
      <c r="I53" s="20">
        <f>S50</f>
        <v>0</v>
      </c>
      <c r="J53" s="17"/>
      <c r="K53" s="16"/>
    </row>
    <row r="54" spans="1:19" ht="18.75" customHeight="1" x14ac:dyDescent="0.2">
      <c r="A54" s="40"/>
      <c r="B54" s="17"/>
      <c r="C54" s="17"/>
      <c r="D54" s="17"/>
      <c r="E54" s="17"/>
      <c r="F54" s="22"/>
      <c r="G54" s="17"/>
      <c r="H54" s="17"/>
      <c r="I54" s="17"/>
      <c r="J54" s="17"/>
      <c r="K54" s="16"/>
    </row>
    <row r="55" spans="1:19" ht="18.75" customHeight="1" x14ac:dyDescent="0.2">
      <c r="A55" s="40"/>
      <c r="B55" s="17"/>
      <c r="C55" s="17"/>
      <c r="D55" s="17"/>
      <c r="E55" s="17"/>
      <c r="F55" s="22"/>
      <c r="G55" s="17"/>
      <c r="H55" s="17"/>
      <c r="I55" s="17"/>
      <c r="J55" s="17"/>
      <c r="K55" s="16"/>
    </row>
    <row r="56" spans="1:19" ht="34.5" customHeight="1" x14ac:dyDescent="0.25">
      <c r="A56" s="96" t="s">
        <v>41</v>
      </c>
      <c r="B56" s="131"/>
      <c r="C56" s="131"/>
      <c r="D56" s="131"/>
      <c r="E56" s="131"/>
      <c r="F56" s="131"/>
      <c r="G56" s="131"/>
      <c r="H56" s="131"/>
      <c r="I56" s="131"/>
      <c r="J56" s="131"/>
      <c r="K56" s="131"/>
      <c r="L56" s="131"/>
      <c r="M56" s="131"/>
      <c r="N56" s="131"/>
      <c r="O56" s="131"/>
      <c r="P56" s="131"/>
      <c r="Q56" s="131"/>
      <c r="R56" s="131"/>
      <c r="S56" s="131"/>
    </row>
    <row r="57" spans="1:19" ht="18" x14ac:dyDescent="0.25">
      <c r="A57" s="77"/>
      <c r="B57" s="77"/>
      <c r="C57" s="77"/>
      <c r="D57" s="77"/>
      <c r="E57" s="77"/>
      <c r="F57" s="77"/>
      <c r="G57" s="77"/>
      <c r="H57" s="77"/>
      <c r="I57" s="77"/>
      <c r="J57" s="77"/>
      <c r="K57" s="77"/>
      <c r="L57" s="77"/>
      <c r="M57" s="77"/>
      <c r="N57" s="77"/>
      <c r="O57" s="77"/>
      <c r="P57" s="77"/>
      <c r="Q57" s="77"/>
      <c r="R57" s="77"/>
      <c r="S57" s="77"/>
    </row>
    <row r="58" spans="1:19" ht="67.5" customHeight="1" x14ac:dyDescent="0.2">
      <c r="A58" s="97" t="s">
        <v>6</v>
      </c>
      <c r="B58" s="97" t="s">
        <v>24</v>
      </c>
      <c r="C58" s="97"/>
      <c r="D58" s="97"/>
      <c r="E58" s="97"/>
      <c r="F58" s="97"/>
      <c r="G58" s="97"/>
      <c r="H58" s="97"/>
      <c r="I58" s="97"/>
      <c r="J58" s="97"/>
      <c r="K58" s="119" t="s">
        <v>25</v>
      </c>
      <c r="L58" s="120"/>
      <c r="M58" s="120"/>
      <c r="N58" s="120"/>
      <c r="O58" s="120"/>
      <c r="P58" s="120"/>
      <c r="Q58" s="120"/>
      <c r="R58" s="141"/>
      <c r="S58" s="71" t="s">
        <v>7</v>
      </c>
    </row>
    <row r="59" spans="1:19" x14ac:dyDescent="0.2">
      <c r="A59" s="97"/>
      <c r="B59" s="97"/>
      <c r="C59" s="97"/>
      <c r="D59" s="97"/>
      <c r="E59" s="97"/>
      <c r="F59" s="97"/>
      <c r="G59" s="97"/>
      <c r="H59" s="97"/>
      <c r="I59" s="97"/>
      <c r="J59" s="97"/>
      <c r="K59" s="71" t="s">
        <v>8</v>
      </c>
      <c r="L59" s="71" t="s">
        <v>9</v>
      </c>
      <c r="M59" s="71" t="s">
        <v>10</v>
      </c>
      <c r="N59" s="71" t="s">
        <v>11</v>
      </c>
      <c r="O59" s="71" t="s">
        <v>12</v>
      </c>
      <c r="P59" s="71" t="s">
        <v>13</v>
      </c>
      <c r="Q59" s="71" t="s">
        <v>14</v>
      </c>
      <c r="R59" s="34" t="s">
        <v>15</v>
      </c>
      <c r="S59" s="71"/>
    </row>
    <row r="60" spans="1:19" s="69" customFormat="1" ht="15" customHeight="1" x14ac:dyDescent="0.25">
      <c r="A60" s="61">
        <v>1</v>
      </c>
      <c r="B60" s="134">
        <v>2</v>
      </c>
      <c r="C60" s="135"/>
      <c r="D60" s="135"/>
      <c r="E60" s="135"/>
      <c r="F60" s="135"/>
      <c r="G60" s="135"/>
      <c r="H60" s="135"/>
      <c r="I60" s="135"/>
      <c r="J60" s="136"/>
      <c r="K60" s="61">
        <v>3</v>
      </c>
      <c r="L60" s="61">
        <v>4</v>
      </c>
      <c r="M60" s="61">
        <v>5</v>
      </c>
      <c r="N60" s="61">
        <v>6</v>
      </c>
      <c r="O60" s="61">
        <v>7</v>
      </c>
      <c r="P60" s="61">
        <v>8</v>
      </c>
      <c r="Q60" s="61">
        <v>9</v>
      </c>
      <c r="R60" s="78">
        <v>10</v>
      </c>
      <c r="S60" s="61">
        <v>11</v>
      </c>
    </row>
    <row r="61" spans="1:19" ht="26.45" customHeight="1" x14ac:dyDescent="0.2">
      <c r="A61" s="61">
        <v>1</v>
      </c>
      <c r="B61" s="137" t="s">
        <v>58</v>
      </c>
      <c r="C61" s="138"/>
      <c r="D61" s="138"/>
      <c r="E61" s="138"/>
      <c r="F61" s="138"/>
      <c r="G61" s="138"/>
      <c r="H61" s="138"/>
      <c r="I61" s="138"/>
      <c r="J61" s="139"/>
      <c r="K61" s="81"/>
      <c r="L61" s="81"/>
      <c r="M61" s="81"/>
      <c r="N61" s="81"/>
      <c r="O61" s="81"/>
      <c r="P61" s="81"/>
      <c r="Q61" s="81"/>
      <c r="R61" s="82"/>
      <c r="S61" s="63"/>
    </row>
    <row r="62" spans="1:19" ht="65.25" customHeight="1" x14ac:dyDescent="0.2">
      <c r="A62" s="9">
        <v>2</v>
      </c>
      <c r="B62" s="128" t="s">
        <v>82</v>
      </c>
      <c r="C62" s="129"/>
      <c r="D62" s="129"/>
      <c r="E62" s="129"/>
      <c r="F62" s="129"/>
      <c r="G62" s="129"/>
      <c r="H62" s="129"/>
      <c r="I62" s="129"/>
      <c r="J62" s="130"/>
      <c r="K62" s="62">
        <f>K61*123.75</f>
        <v>0</v>
      </c>
      <c r="L62" s="62">
        <f>L61*123.75</f>
        <v>0</v>
      </c>
      <c r="M62" s="62">
        <f>M61*123.75</f>
        <v>0</v>
      </c>
      <c r="N62" s="62">
        <f>N61*61.88</f>
        <v>0</v>
      </c>
      <c r="O62" s="62">
        <f>O61*61.88</f>
        <v>0</v>
      </c>
      <c r="P62" s="62">
        <f>P61*61.88</f>
        <v>0</v>
      </c>
      <c r="Q62" s="62">
        <f>Q61*61.88</f>
        <v>0</v>
      </c>
      <c r="R62" s="83">
        <f>R61*61.88</f>
        <v>0</v>
      </c>
      <c r="S62" s="62">
        <f>K62+L62+M62+N62+O62+P62+Q62+R62</f>
        <v>0</v>
      </c>
    </row>
    <row r="63" spans="1:19" ht="21.75" customHeight="1" x14ac:dyDescent="0.2">
      <c r="A63" s="8"/>
      <c r="B63" s="6"/>
      <c r="C63" s="6"/>
    </row>
    <row r="64" spans="1:19" ht="42" customHeight="1" thickBot="1" x14ac:dyDescent="0.25">
      <c r="A64" s="142" t="s">
        <v>42</v>
      </c>
      <c r="B64" s="142"/>
      <c r="C64" s="142"/>
      <c r="D64" s="142"/>
      <c r="E64" s="142"/>
      <c r="F64" s="142"/>
      <c r="G64" s="142"/>
      <c r="H64" s="142"/>
      <c r="I64" s="142"/>
      <c r="J64" s="142"/>
      <c r="K64" s="142"/>
      <c r="L64" s="142"/>
      <c r="M64" s="142"/>
      <c r="N64" s="142"/>
      <c r="O64" s="142"/>
      <c r="P64" s="142"/>
      <c r="Q64" s="142"/>
      <c r="R64" s="142"/>
      <c r="S64" s="142"/>
    </row>
    <row r="65" spans="1:19" ht="13.5" thickBot="1" x14ac:dyDescent="0.25">
      <c r="A65" s="40" t="s">
        <v>43</v>
      </c>
      <c r="B65" s="40"/>
      <c r="C65" s="40"/>
      <c r="D65" s="40"/>
      <c r="F65" s="40"/>
      <c r="G65" s="20">
        <f>S62</f>
        <v>0</v>
      </c>
      <c r="H65" s="40"/>
      <c r="I65" s="40"/>
      <c r="J65" s="40"/>
      <c r="K65" s="40"/>
      <c r="L65" s="22"/>
      <c r="M65" s="18"/>
    </row>
    <row r="66" spans="1:19" x14ac:dyDescent="0.2">
      <c r="A66" s="40"/>
      <c r="B66" s="40"/>
      <c r="C66" s="40"/>
      <c r="D66" s="40"/>
      <c r="E66" s="40"/>
      <c r="F66" s="40"/>
      <c r="G66" s="40"/>
      <c r="H66" s="40"/>
      <c r="I66" s="40"/>
      <c r="J66" s="40"/>
      <c r="K66" s="40"/>
      <c r="L66" s="22"/>
      <c r="M66" s="18"/>
    </row>
    <row r="67" spans="1:19" ht="26.25" customHeight="1" x14ac:dyDescent="0.2">
      <c r="A67" s="40"/>
      <c r="B67" s="40"/>
      <c r="C67" s="40"/>
      <c r="D67" s="40"/>
      <c r="E67" s="40"/>
      <c r="F67" s="40"/>
      <c r="G67" s="40"/>
      <c r="H67" s="40"/>
      <c r="I67" s="40"/>
      <c r="J67" s="40"/>
      <c r="K67" s="40"/>
      <c r="M67" s="18"/>
    </row>
    <row r="68" spans="1:19" ht="68.25" customHeight="1" x14ac:dyDescent="0.25">
      <c r="A68" s="96" t="s">
        <v>79</v>
      </c>
      <c r="B68" s="96"/>
      <c r="C68" s="96"/>
      <c r="D68" s="96"/>
      <c r="E68" s="96"/>
      <c r="F68" s="96"/>
      <c r="G68" s="96"/>
      <c r="H68" s="96"/>
      <c r="I68" s="96"/>
      <c r="J68" s="96"/>
      <c r="K68" s="96"/>
      <c r="L68" s="96"/>
      <c r="M68" s="96"/>
      <c r="N68" s="96"/>
      <c r="O68" s="96"/>
      <c r="P68" s="96"/>
      <c r="Q68" s="96"/>
      <c r="R68" s="96"/>
      <c r="S68" s="96"/>
    </row>
    <row r="69" spans="1:19" x14ac:dyDescent="0.2">
      <c r="A69" s="40"/>
      <c r="B69" s="40"/>
      <c r="C69" s="40"/>
      <c r="D69" s="40"/>
      <c r="E69" s="40"/>
      <c r="F69" s="40"/>
      <c r="G69" s="40"/>
      <c r="H69" s="40"/>
      <c r="I69" s="40"/>
      <c r="J69" s="40"/>
      <c r="K69" s="40"/>
      <c r="L69" s="22"/>
      <c r="M69" s="18"/>
    </row>
    <row r="70" spans="1:19" ht="66.75" customHeight="1" x14ac:dyDescent="0.2">
      <c r="A70" s="97" t="s">
        <v>6</v>
      </c>
      <c r="B70" s="97" t="s">
        <v>24</v>
      </c>
      <c r="C70" s="97"/>
      <c r="D70" s="97"/>
      <c r="E70" s="97"/>
      <c r="F70" s="97"/>
      <c r="G70" s="97"/>
      <c r="H70" s="97"/>
      <c r="I70" s="97"/>
      <c r="J70" s="97"/>
      <c r="K70" s="119" t="s">
        <v>25</v>
      </c>
      <c r="L70" s="120"/>
      <c r="M70" s="120"/>
      <c r="N70" s="120"/>
      <c r="O70" s="120"/>
      <c r="P70" s="120"/>
      <c r="Q70" s="120"/>
      <c r="R70" s="141"/>
      <c r="S70" s="98" t="s">
        <v>7</v>
      </c>
    </row>
    <row r="71" spans="1:19" ht="30" customHeight="1" x14ac:dyDescent="0.2">
      <c r="A71" s="97"/>
      <c r="B71" s="97"/>
      <c r="C71" s="97"/>
      <c r="D71" s="97"/>
      <c r="E71" s="97"/>
      <c r="F71" s="97"/>
      <c r="G71" s="97"/>
      <c r="H71" s="97"/>
      <c r="I71" s="97"/>
      <c r="J71" s="97"/>
      <c r="K71" s="71" t="s">
        <v>8</v>
      </c>
      <c r="L71" s="71" t="s">
        <v>9</v>
      </c>
      <c r="M71" s="71" t="s">
        <v>10</v>
      </c>
      <c r="N71" s="71" t="s">
        <v>11</v>
      </c>
      <c r="O71" s="71" t="s">
        <v>12</v>
      </c>
      <c r="P71" s="71" t="s">
        <v>13</v>
      </c>
      <c r="Q71" s="71" t="s">
        <v>14</v>
      </c>
      <c r="R71" s="71" t="s">
        <v>15</v>
      </c>
      <c r="S71" s="99"/>
    </row>
    <row r="72" spans="1:19" s="69" customFormat="1" x14ac:dyDescent="0.25">
      <c r="A72" s="61">
        <v>1</v>
      </c>
      <c r="B72" s="134">
        <v>2</v>
      </c>
      <c r="C72" s="135"/>
      <c r="D72" s="135"/>
      <c r="E72" s="135"/>
      <c r="F72" s="135"/>
      <c r="G72" s="135"/>
      <c r="H72" s="135"/>
      <c r="I72" s="135"/>
      <c r="J72" s="136"/>
      <c r="K72" s="61">
        <v>3</v>
      </c>
      <c r="L72" s="61">
        <v>4</v>
      </c>
      <c r="M72" s="61">
        <v>5</v>
      </c>
      <c r="N72" s="61">
        <v>6</v>
      </c>
      <c r="O72" s="61">
        <v>7</v>
      </c>
      <c r="P72" s="61">
        <v>8</v>
      </c>
      <c r="Q72" s="61">
        <v>9</v>
      </c>
      <c r="R72" s="61">
        <v>10</v>
      </c>
      <c r="S72" s="61">
        <v>11</v>
      </c>
    </row>
    <row r="73" spans="1:19" ht="90" customHeight="1" x14ac:dyDescent="0.2">
      <c r="A73" s="9">
        <v>1</v>
      </c>
      <c r="B73" s="128" t="s">
        <v>185</v>
      </c>
      <c r="C73" s="129"/>
      <c r="D73" s="129"/>
      <c r="E73" s="129"/>
      <c r="F73" s="129"/>
      <c r="G73" s="129"/>
      <c r="H73" s="129"/>
      <c r="I73" s="129"/>
      <c r="J73" s="130"/>
      <c r="K73" s="79"/>
      <c r="L73" s="79"/>
      <c r="M73" s="79"/>
      <c r="N73" s="79"/>
      <c r="O73" s="79"/>
      <c r="P73" s="79"/>
      <c r="Q73" s="79"/>
      <c r="R73" s="79"/>
      <c r="S73" s="63"/>
    </row>
    <row r="74" spans="1:19" ht="90" customHeight="1" x14ac:dyDescent="0.2">
      <c r="A74" s="9">
        <v>2</v>
      </c>
      <c r="B74" s="128" t="s">
        <v>186</v>
      </c>
      <c r="C74" s="129"/>
      <c r="D74" s="129"/>
      <c r="E74" s="129"/>
      <c r="F74" s="129"/>
      <c r="G74" s="129"/>
      <c r="H74" s="129"/>
      <c r="I74" s="129"/>
      <c r="J74" s="130"/>
      <c r="K74" s="79"/>
      <c r="L74" s="79"/>
      <c r="M74" s="79"/>
      <c r="N74" s="79"/>
      <c r="O74" s="79"/>
      <c r="P74" s="79"/>
      <c r="Q74" s="79"/>
      <c r="R74" s="79"/>
      <c r="S74" s="63"/>
    </row>
    <row r="75" spans="1:19" ht="42.75" customHeight="1" x14ac:dyDescent="0.2">
      <c r="A75" s="9">
        <v>3</v>
      </c>
      <c r="B75" s="128" t="s">
        <v>59</v>
      </c>
      <c r="C75" s="129"/>
      <c r="D75" s="129"/>
      <c r="E75" s="129"/>
      <c r="F75" s="129"/>
      <c r="G75" s="129"/>
      <c r="H75" s="129"/>
      <c r="I75" s="129"/>
      <c r="J75" s="130"/>
      <c r="K75" s="79"/>
      <c r="L75" s="79"/>
      <c r="M75" s="79"/>
      <c r="N75" s="79"/>
      <c r="O75" s="79"/>
      <c r="P75" s="79"/>
      <c r="Q75" s="79"/>
      <c r="R75" s="79"/>
      <c r="S75" s="63"/>
    </row>
    <row r="76" spans="1:19" ht="54" customHeight="1" x14ac:dyDescent="0.2">
      <c r="A76" s="9">
        <v>4</v>
      </c>
      <c r="B76" s="128" t="s">
        <v>60</v>
      </c>
      <c r="C76" s="129"/>
      <c r="D76" s="129"/>
      <c r="E76" s="129"/>
      <c r="F76" s="129"/>
      <c r="G76" s="129"/>
      <c r="H76" s="129"/>
      <c r="I76" s="129"/>
      <c r="J76" s="130"/>
      <c r="K76" s="80"/>
      <c r="L76" s="80"/>
      <c r="M76" s="80"/>
      <c r="N76" s="80"/>
      <c r="O76" s="79"/>
      <c r="P76" s="79"/>
      <c r="Q76" s="80"/>
      <c r="R76" s="79"/>
      <c r="S76" s="63"/>
    </row>
    <row r="77" spans="1:19" ht="53.25" customHeight="1" x14ac:dyDescent="0.2">
      <c r="A77" s="9">
        <v>5</v>
      </c>
      <c r="B77" s="128" t="s">
        <v>187</v>
      </c>
      <c r="C77" s="129"/>
      <c r="D77" s="129"/>
      <c r="E77" s="129"/>
      <c r="F77" s="129"/>
      <c r="G77" s="129"/>
      <c r="H77" s="129"/>
      <c r="I77" s="129"/>
      <c r="J77" s="130"/>
      <c r="K77" s="79"/>
      <c r="L77" s="79"/>
      <c r="M77" s="79"/>
      <c r="N77" s="79"/>
      <c r="O77" s="79"/>
      <c r="P77" s="79"/>
      <c r="Q77" s="79"/>
      <c r="R77" s="79"/>
      <c r="S77" s="63"/>
    </row>
    <row r="78" spans="1:19" ht="53.25" customHeight="1" x14ac:dyDescent="0.2">
      <c r="A78" s="9">
        <v>6</v>
      </c>
      <c r="B78" s="128" t="s">
        <v>188</v>
      </c>
      <c r="C78" s="129"/>
      <c r="D78" s="129"/>
      <c r="E78" s="129"/>
      <c r="F78" s="129"/>
      <c r="G78" s="129"/>
      <c r="H78" s="129"/>
      <c r="I78" s="129"/>
      <c r="J78" s="130"/>
      <c r="K78" s="79"/>
      <c r="L78" s="79"/>
      <c r="M78" s="79"/>
      <c r="N78" s="79"/>
      <c r="O78" s="79"/>
      <c r="P78" s="79"/>
      <c r="Q78" s="79"/>
      <c r="R78" s="79"/>
      <c r="S78" s="68"/>
    </row>
    <row r="79" spans="1:19" ht="45.75" customHeight="1" x14ac:dyDescent="0.2">
      <c r="A79" s="9">
        <v>7</v>
      </c>
      <c r="B79" s="128" t="s">
        <v>61</v>
      </c>
      <c r="C79" s="129"/>
      <c r="D79" s="129"/>
      <c r="E79" s="129"/>
      <c r="F79" s="129"/>
      <c r="G79" s="129"/>
      <c r="H79" s="129"/>
      <c r="I79" s="129"/>
      <c r="J79" s="130"/>
      <c r="K79" s="79"/>
      <c r="L79" s="79"/>
      <c r="M79" s="79"/>
      <c r="N79" s="79"/>
      <c r="O79" s="79"/>
      <c r="P79" s="79"/>
      <c r="Q79" s="79"/>
      <c r="R79" s="79"/>
      <c r="S79" s="68"/>
    </row>
    <row r="80" spans="1:19" ht="65.25" customHeight="1" x14ac:dyDescent="0.2">
      <c r="A80" s="9">
        <v>8</v>
      </c>
      <c r="B80" s="128" t="s">
        <v>93</v>
      </c>
      <c r="C80" s="129"/>
      <c r="D80" s="129"/>
      <c r="E80" s="129"/>
      <c r="F80" s="129"/>
      <c r="G80" s="129"/>
      <c r="H80" s="129"/>
      <c r="I80" s="129"/>
      <c r="J80" s="130"/>
      <c r="K80" s="66">
        <f>K73*207.9</f>
        <v>0</v>
      </c>
      <c r="L80" s="66">
        <f>L73*207.9</f>
        <v>0</v>
      </c>
      <c r="M80" s="66">
        <f>M73*207.9</f>
        <v>0</v>
      </c>
      <c r="N80" s="68"/>
      <c r="O80" s="68"/>
      <c r="P80" s="68"/>
      <c r="Q80" s="68"/>
      <c r="R80" s="68"/>
      <c r="S80" s="67">
        <f>SUM(K80:M80)</f>
        <v>0</v>
      </c>
    </row>
    <row r="81" spans="1:19" ht="67.5" customHeight="1" x14ac:dyDescent="0.2">
      <c r="A81" s="9">
        <v>9</v>
      </c>
      <c r="B81" s="128" t="s">
        <v>83</v>
      </c>
      <c r="C81" s="129"/>
      <c r="D81" s="129"/>
      <c r="E81" s="129"/>
      <c r="F81" s="129"/>
      <c r="G81" s="129"/>
      <c r="H81" s="129"/>
      <c r="I81" s="129"/>
      <c r="J81" s="130"/>
      <c r="K81" s="66">
        <f>K74*249.48</f>
        <v>0</v>
      </c>
      <c r="L81" s="66">
        <f>L74*249.48</f>
        <v>0</v>
      </c>
      <c r="M81" s="66">
        <f>M74*249.48</f>
        <v>0</v>
      </c>
      <c r="N81" s="68"/>
      <c r="O81" s="68"/>
      <c r="P81" s="68"/>
      <c r="Q81" s="68"/>
      <c r="R81" s="68"/>
      <c r="S81" s="67">
        <f>SUM(K81:M81)</f>
        <v>0</v>
      </c>
    </row>
    <row r="82" spans="1:19" ht="81" customHeight="1" x14ac:dyDescent="0.2">
      <c r="A82" s="9">
        <v>10</v>
      </c>
      <c r="B82" s="128" t="s">
        <v>84</v>
      </c>
      <c r="C82" s="129"/>
      <c r="D82" s="129"/>
      <c r="E82" s="129"/>
      <c r="F82" s="129"/>
      <c r="G82" s="129"/>
      <c r="H82" s="129"/>
      <c r="I82" s="129"/>
      <c r="J82" s="130"/>
      <c r="K82" s="68"/>
      <c r="L82" s="68"/>
      <c r="M82" s="68"/>
      <c r="N82" s="66">
        <f>N73*291.06</f>
        <v>0</v>
      </c>
      <c r="O82" s="66">
        <f>O73*374.22</f>
        <v>0</v>
      </c>
      <c r="P82" s="66">
        <f>P73*374.22</f>
        <v>0</v>
      </c>
      <c r="Q82" s="66">
        <f>Q73*519.75</f>
        <v>0</v>
      </c>
      <c r="R82" s="66">
        <f>R73*519.75</f>
        <v>0</v>
      </c>
      <c r="S82" s="67">
        <f>SUM(N82:R82)</f>
        <v>0</v>
      </c>
    </row>
    <row r="83" spans="1:19" ht="79.5" customHeight="1" x14ac:dyDescent="0.2">
      <c r="A83" s="9">
        <v>11</v>
      </c>
      <c r="B83" s="128" t="s">
        <v>94</v>
      </c>
      <c r="C83" s="129"/>
      <c r="D83" s="129"/>
      <c r="E83" s="129"/>
      <c r="F83" s="129"/>
      <c r="G83" s="129"/>
      <c r="H83" s="129"/>
      <c r="I83" s="129"/>
      <c r="J83" s="130"/>
      <c r="K83" s="68"/>
      <c r="L83" s="68"/>
      <c r="M83" s="68"/>
      <c r="N83" s="66">
        <f>N74*349.27</f>
        <v>0</v>
      </c>
      <c r="O83" s="66">
        <f>O74*449.06</f>
        <v>0</v>
      </c>
      <c r="P83" s="66">
        <f>P74*449.06</f>
        <v>0</v>
      </c>
      <c r="Q83" s="66">
        <f>Q74*623.7</f>
        <v>0</v>
      </c>
      <c r="R83" s="66">
        <f>R74*623.7</f>
        <v>0</v>
      </c>
      <c r="S83" s="67">
        <f>SUM(N83:R83)</f>
        <v>0</v>
      </c>
    </row>
    <row r="84" spans="1:19" ht="66" customHeight="1" x14ac:dyDescent="0.2">
      <c r="A84" s="9">
        <v>12</v>
      </c>
      <c r="B84" s="128" t="s">
        <v>85</v>
      </c>
      <c r="C84" s="129"/>
      <c r="D84" s="129"/>
      <c r="E84" s="129"/>
      <c r="F84" s="129"/>
      <c r="G84" s="129"/>
      <c r="H84" s="129"/>
      <c r="I84" s="129"/>
      <c r="J84" s="130"/>
      <c r="K84" s="66">
        <f>K75*123.75</f>
        <v>0</v>
      </c>
      <c r="L84" s="66">
        <f>L75*123.75</f>
        <v>0</v>
      </c>
      <c r="M84" s="66">
        <f>M75*123.75</f>
        <v>0</v>
      </c>
      <c r="N84" s="66">
        <f>N75*61.88</f>
        <v>0</v>
      </c>
      <c r="O84" s="66">
        <f>O75*61.88</f>
        <v>0</v>
      </c>
      <c r="P84" s="66">
        <f>P75*61.88</f>
        <v>0</v>
      </c>
      <c r="Q84" s="66">
        <f>Q75*61.88</f>
        <v>0</v>
      </c>
      <c r="R84" s="66">
        <f>R75*61.88</f>
        <v>0</v>
      </c>
      <c r="S84" s="67">
        <f>SUM(K84:R84)</f>
        <v>0</v>
      </c>
    </row>
    <row r="85" spans="1:19" ht="79.5" customHeight="1" x14ac:dyDescent="0.2">
      <c r="A85" s="9">
        <v>13</v>
      </c>
      <c r="B85" s="128" t="s">
        <v>86</v>
      </c>
      <c r="C85" s="129"/>
      <c r="D85" s="129"/>
      <c r="E85" s="129"/>
      <c r="F85" s="129"/>
      <c r="G85" s="129"/>
      <c r="H85" s="129"/>
      <c r="I85" s="129"/>
      <c r="J85" s="130"/>
      <c r="K85" s="68"/>
      <c r="L85" s="68"/>
      <c r="M85" s="68"/>
      <c r="N85" s="68"/>
      <c r="O85" s="66">
        <f>O76*51.98</f>
        <v>0</v>
      </c>
      <c r="P85" s="66">
        <f>P76*51.98</f>
        <v>0</v>
      </c>
      <c r="Q85" s="68"/>
      <c r="R85" s="66">
        <f>R76*51.98</f>
        <v>0</v>
      </c>
      <c r="S85" s="67">
        <f>O85+P85+R85</f>
        <v>0</v>
      </c>
    </row>
    <row r="86" spans="1:19" ht="111.75" customHeight="1" x14ac:dyDescent="0.2">
      <c r="A86" s="9">
        <v>14</v>
      </c>
      <c r="B86" s="128" t="s">
        <v>95</v>
      </c>
      <c r="C86" s="129"/>
      <c r="D86" s="129"/>
      <c r="E86" s="129"/>
      <c r="F86" s="129"/>
      <c r="G86" s="129"/>
      <c r="H86" s="129"/>
      <c r="I86" s="129"/>
      <c r="J86" s="130"/>
      <c r="K86" s="66">
        <f>K77*207.9</f>
        <v>0</v>
      </c>
      <c r="L86" s="66">
        <f>L77*207.9</f>
        <v>0</v>
      </c>
      <c r="M86" s="66">
        <f>M77*207.9</f>
        <v>0</v>
      </c>
      <c r="N86" s="66">
        <f>N77*291.06</f>
        <v>0</v>
      </c>
      <c r="O86" s="66">
        <f>O77*374.22</f>
        <v>0</v>
      </c>
      <c r="P86" s="66">
        <f>P77*374.22</f>
        <v>0</v>
      </c>
      <c r="Q86" s="66">
        <f>Q77*519.75</f>
        <v>0</v>
      </c>
      <c r="R86" s="66">
        <f>R77*519.75</f>
        <v>0</v>
      </c>
      <c r="S86" s="67">
        <f>SUM(K86:R86)</f>
        <v>0</v>
      </c>
    </row>
    <row r="87" spans="1:19" ht="112.5" customHeight="1" x14ac:dyDescent="0.2">
      <c r="A87" s="9">
        <v>15</v>
      </c>
      <c r="B87" s="128" t="s">
        <v>96</v>
      </c>
      <c r="C87" s="129"/>
      <c r="D87" s="129"/>
      <c r="E87" s="129"/>
      <c r="F87" s="129"/>
      <c r="G87" s="129"/>
      <c r="H87" s="129"/>
      <c r="I87" s="129"/>
      <c r="J87" s="130"/>
      <c r="K87" s="66">
        <f>K78*249.48</f>
        <v>0</v>
      </c>
      <c r="L87" s="66">
        <f>L78*249.48</f>
        <v>0</v>
      </c>
      <c r="M87" s="66">
        <f>M78*249.48</f>
        <v>0</v>
      </c>
      <c r="N87" s="66">
        <f>N78*349.27</f>
        <v>0</v>
      </c>
      <c r="O87" s="66">
        <f>O78*449.06</f>
        <v>0</v>
      </c>
      <c r="P87" s="66">
        <f>P78*449.06</f>
        <v>0</v>
      </c>
      <c r="Q87" s="66">
        <f>Q78*623.7</f>
        <v>0</v>
      </c>
      <c r="R87" s="66">
        <f>R78*623.7</f>
        <v>0</v>
      </c>
      <c r="S87" s="67">
        <f>SUM(K87:R87)</f>
        <v>0</v>
      </c>
    </row>
    <row r="88" spans="1:19" ht="79.5" customHeight="1" x14ac:dyDescent="0.2">
      <c r="A88" s="9">
        <v>16</v>
      </c>
      <c r="B88" s="128" t="s">
        <v>87</v>
      </c>
      <c r="C88" s="129"/>
      <c r="D88" s="129"/>
      <c r="E88" s="129"/>
      <c r="F88" s="129"/>
      <c r="G88" s="129"/>
      <c r="H88" s="129"/>
      <c r="I88" s="129"/>
      <c r="J88" s="130"/>
      <c r="K88" s="66">
        <f>K79*123.75</f>
        <v>0</v>
      </c>
      <c r="L88" s="66">
        <f>L79*123.75</f>
        <v>0</v>
      </c>
      <c r="M88" s="66">
        <f>M79*123.75</f>
        <v>0</v>
      </c>
      <c r="N88" s="66">
        <f>N79*61.88</f>
        <v>0</v>
      </c>
      <c r="O88" s="66">
        <f>O79*61.88</f>
        <v>0</v>
      </c>
      <c r="P88" s="66">
        <f>P79*61.88</f>
        <v>0</v>
      </c>
      <c r="Q88" s="66">
        <f>Q79*61.88</f>
        <v>0</v>
      </c>
      <c r="R88" s="66">
        <f>R79*61.88</f>
        <v>0</v>
      </c>
      <c r="S88" s="67">
        <f>SUM(K88:R88)</f>
        <v>0</v>
      </c>
    </row>
    <row r="89" spans="1:19" ht="22.5" customHeight="1" x14ac:dyDescent="0.2">
      <c r="A89" s="61">
        <v>17</v>
      </c>
      <c r="B89" s="137" t="s">
        <v>62</v>
      </c>
      <c r="C89" s="138"/>
      <c r="D89" s="138"/>
      <c r="E89" s="138"/>
      <c r="F89" s="138"/>
      <c r="G89" s="138"/>
      <c r="H89" s="138"/>
      <c r="I89" s="138"/>
      <c r="J89" s="139"/>
      <c r="K89" s="67">
        <f>K80+K81+K84+K86+K87+K88</f>
        <v>0</v>
      </c>
      <c r="L89" s="67">
        <f>L80+L81+L84+L86+L87+L88</f>
        <v>0</v>
      </c>
      <c r="M89" s="67">
        <f>M80+M81+M84+M86+M87+M88</f>
        <v>0</v>
      </c>
      <c r="N89" s="67">
        <f>N82+N83+N84+N86+N87+N88</f>
        <v>0</v>
      </c>
      <c r="O89" s="67">
        <f>O82+O83+O84+O85+O86+O87+O88</f>
        <v>0</v>
      </c>
      <c r="P89" s="67">
        <f>P82+P83+P84+P85+P86+P87+P88</f>
        <v>0</v>
      </c>
      <c r="Q89" s="67">
        <f>Q82+Q83+Q84+Q86+Q87+Q88</f>
        <v>0</v>
      </c>
      <c r="R89" s="67">
        <f>R82+R83+R84+R85+R86+R87+R88</f>
        <v>0</v>
      </c>
      <c r="S89" s="67">
        <f>SUM(S80:S88)</f>
        <v>0</v>
      </c>
    </row>
    <row r="90" spans="1:19" ht="42" customHeight="1" x14ac:dyDescent="0.2">
      <c r="A90" s="23"/>
      <c r="B90" s="24"/>
      <c r="C90" s="24"/>
      <c r="D90" s="24"/>
      <c r="E90" s="24"/>
      <c r="F90" s="24"/>
      <c r="G90" s="24"/>
      <c r="H90" s="24"/>
      <c r="I90" s="24"/>
      <c r="J90" s="24"/>
      <c r="K90" s="25"/>
      <c r="L90" s="25"/>
      <c r="M90" s="25"/>
      <c r="N90" s="25"/>
      <c r="O90" s="25"/>
      <c r="P90" s="25"/>
      <c r="Q90" s="25"/>
      <c r="R90" s="25"/>
      <c r="S90" s="25"/>
    </row>
    <row r="92" spans="1:19" ht="60" customHeight="1" x14ac:dyDescent="0.2">
      <c r="A92" s="118" t="s">
        <v>48</v>
      </c>
      <c r="B92" s="95"/>
      <c r="C92" s="95"/>
      <c r="D92" s="95"/>
      <c r="E92" s="95"/>
      <c r="F92" s="95"/>
      <c r="G92" s="95"/>
      <c r="H92" s="95"/>
      <c r="I92" s="95"/>
      <c r="J92" s="95"/>
      <c r="K92" s="95"/>
      <c r="L92" s="95"/>
      <c r="M92" s="95"/>
      <c r="N92" s="95"/>
      <c r="O92" s="95"/>
      <c r="P92" s="95"/>
      <c r="Q92" s="95"/>
      <c r="R92" s="95"/>
      <c r="S92" s="95"/>
    </row>
    <row r="93" spans="1:19" ht="18.75" thickBot="1" x14ac:dyDescent="0.25">
      <c r="A93" s="26"/>
      <c r="B93" s="72"/>
      <c r="C93" s="72"/>
      <c r="D93" s="72"/>
      <c r="E93" s="72"/>
      <c r="F93" s="72"/>
      <c r="G93" s="72"/>
      <c r="H93" s="72"/>
      <c r="I93" s="72"/>
      <c r="J93" s="72"/>
      <c r="K93" s="72"/>
      <c r="L93" s="72"/>
      <c r="M93" s="72"/>
      <c r="N93" s="72"/>
      <c r="O93" s="72"/>
      <c r="P93" s="72"/>
      <c r="Q93" s="72"/>
      <c r="R93" s="72"/>
      <c r="S93" s="72"/>
    </row>
    <row r="94" spans="1:19" ht="16.5" thickBot="1" x14ac:dyDescent="0.3">
      <c r="A94" s="143" t="s">
        <v>65</v>
      </c>
      <c r="B94" s="143"/>
      <c r="C94" s="143"/>
      <c r="D94" s="143"/>
      <c r="E94" s="143"/>
      <c r="F94" s="143"/>
      <c r="G94" s="143"/>
      <c r="H94" s="143"/>
      <c r="I94" s="143"/>
      <c r="J94" s="143"/>
      <c r="K94" s="143"/>
      <c r="L94" s="56">
        <f>S50+S62+S89</f>
        <v>0</v>
      </c>
      <c r="M94" s="27" t="s">
        <v>16</v>
      </c>
      <c r="N94" s="72"/>
      <c r="Q94" s="72"/>
      <c r="R94" s="72"/>
      <c r="S94" s="72"/>
    </row>
    <row r="95" spans="1:19" ht="18.75" thickBot="1" x14ac:dyDescent="0.25">
      <c r="A95" s="26"/>
      <c r="B95" s="72"/>
      <c r="C95" s="72"/>
      <c r="D95" s="72"/>
      <c r="E95" s="72"/>
      <c r="F95" s="72"/>
      <c r="G95" s="72"/>
      <c r="H95" s="72"/>
      <c r="I95" s="72"/>
      <c r="J95" s="72"/>
      <c r="K95" s="72"/>
      <c r="L95" s="72"/>
      <c r="M95" s="72"/>
      <c r="N95" s="72"/>
      <c r="O95" s="72"/>
      <c r="P95" s="72"/>
      <c r="Q95" s="72"/>
      <c r="R95" s="72"/>
      <c r="S95" s="72"/>
    </row>
    <row r="96" spans="1:19" ht="16.5" thickBot="1" x14ac:dyDescent="0.25">
      <c r="A96" s="100" t="s">
        <v>17</v>
      </c>
      <c r="B96" s="100"/>
      <c r="C96" s="100"/>
      <c r="D96" s="100"/>
      <c r="E96" s="100"/>
      <c r="F96" s="100"/>
      <c r="G96" s="42"/>
      <c r="M96" s="40"/>
    </row>
    <row r="97" spans="1:19" ht="16.5" thickBot="1" x14ac:dyDescent="0.25">
      <c r="A97" s="100" t="s">
        <v>18</v>
      </c>
      <c r="B97" s="100"/>
      <c r="C97" s="100"/>
      <c r="D97" s="100"/>
      <c r="E97" s="100"/>
      <c r="F97" s="100"/>
      <c r="G97" s="42"/>
    </row>
    <row r="99" spans="1:19" ht="22.5" customHeight="1" x14ac:dyDescent="0.2">
      <c r="A99" s="36"/>
      <c r="B99" s="36"/>
      <c r="C99" s="36"/>
      <c r="D99" s="36"/>
      <c r="E99" s="36"/>
      <c r="F99" s="36"/>
      <c r="G99" s="36"/>
      <c r="H99" s="36"/>
      <c r="I99" s="36"/>
      <c r="J99" s="36"/>
      <c r="K99" s="36"/>
      <c r="L99" s="36"/>
      <c r="M99" s="36"/>
      <c r="N99" s="36"/>
      <c r="O99" s="36"/>
      <c r="P99" s="36"/>
      <c r="Q99" s="36"/>
      <c r="R99" s="36"/>
      <c r="S99" s="36"/>
    </row>
    <row r="100" spans="1:19" ht="21" customHeight="1" x14ac:dyDescent="0.2">
      <c r="A100" s="103" t="s">
        <v>26</v>
      </c>
      <c r="B100" s="103"/>
      <c r="C100" s="103"/>
      <c r="D100" s="103"/>
      <c r="E100" s="103"/>
      <c r="F100" s="103"/>
      <c r="G100" s="103"/>
      <c r="H100" s="103"/>
      <c r="I100" s="103"/>
      <c r="J100" s="103"/>
      <c r="K100" s="103"/>
      <c r="L100" s="103"/>
      <c r="M100" s="103"/>
      <c r="N100" s="103"/>
      <c r="O100" s="103"/>
      <c r="P100" s="103"/>
      <c r="Q100" s="103"/>
      <c r="R100" s="103"/>
      <c r="S100" s="36"/>
    </row>
    <row r="101" spans="1:19" ht="18.75" customHeight="1" x14ac:dyDescent="0.2">
      <c r="A101" s="102" t="s">
        <v>28</v>
      </c>
      <c r="B101" s="102"/>
      <c r="C101" s="102"/>
      <c r="D101" s="102"/>
      <c r="E101" s="102"/>
      <c r="F101" s="102"/>
      <c r="G101" s="102"/>
      <c r="H101" s="102"/>
      <c r="I101" s="102"/>
      <c r="J101" s="102"/>
      <c r="K101" s="102"/>
      <c r="L101" s="102"/>
      <c r="M101" s="102"/>
      <c r="N101" s="102"/>
      <c r="O101" s="102"/>
      <c r="P101" s="102"/>
      <c r="Q101" s="102"/>
      <c r="R101" s="102"/>
    </row>
    <row r="102" spans="1:19" ht="16.5" customHeight="1" x14ac:dyDescent="0.2">
      <c r="A102" s="103" t="s">
        <v>46</v>
      </c>
      <c r="B102" s="103"/>
      <c r="C102" s="103"/>
      <c r="D102" s="103"/>
      <c r="E102" s="103"/>
      <c r="F102" s="103"/>
      <c r="G102" s="103"/>
      <c r="H102" s="103"/>
      <c r="I102" s="103"/>
      <c r="J102" s="103"/>
      <c r="K102" s="103"/>
      <c r="L102" s="103"/>
      <c r="M102" s="103"/>
      <c r="N102" s="103"/>
      <c r="O102" s="103"/>
      <c r="P102" s="103"/>
      <c r="Q102" s="103"/>
      <c r="R102" s="72"/>
    </row>
    <row r="103" spans="1:19" ht="12" customHeight="1" x14ac:dyDescent="0.2">
      <c r="A103" s="72"/>
      <c r="B103" s="72"/>
      <c r="C103" s="72"/>
      <c r="D103" s="72"/>
      <c r="E103" s="72"/>
      <c r="F103" s="72"/>
      <c r="G103" s="72"/>
      <c r="H103" s="72"/>
      <c r="I103" s="72"/>
      <c r="J103" s="72"/>
      <c r="K103" s="72"/>
      <c r="L103" s="72"/>
      <c r="M103" s="72"/>
      <c r="N103" s="72"/>
      <c r="O103" s="72"/>
      <c r="P103" s="72"/>
      <c r="Q103" s="72"/>
      <c r="R103" s="72"/>
    </row>
    <row r="104" spans="1:19" x14ac:dyDescent="0.2">
      <c r="A104" s="102" t="s">
        <v>27</v>
      </c>
      <c r="B104" s="102"/>
      <c r="C104" s="102"/>
      <c r="D104" s="102"/>
      <c r="E104" s="102"/>
      <c r="F104" s="102"/>
      <c r="G104" s="102"/>
      <c r="H104" s="102"/>
      <c r="I104" s="102"/>
      <c r="J104" s="102"/>
      <c r="K104" s="102"/>
      <c r="L104" s="102"/>
      <c r="M104" s="102"/>
      <c r="N104" s="102"/>
      <c r="O104" s="102"/>
      <c r="P104" s="102"/>
      <c r="Q104" s="102"/>
      <c r="R104" s="102"/>
    </row>
    <row r="105" spans="1:19" x14ac:dyDescent="0.2">
      <c r="A105" s="72"/>
      <c r="B105" s="72"/>
      <c r="C105" s="72"/>
      <c r="D105" s="72"/>
      <c r="E105" s="72"/>
      <c r="F105" s="72"/>
      <c r="G105" s="72"/>
      <c r="H105" s="72"/>
      <c r="I105" s="72"/>
      <c r="J105" s="72"/>
      <c r="K105" s="72"/>
      <c r="L105" s="72"/>
      <c r="M105" s="72"/>
      <c r="N105" s="72"/>
      <c r="O105" s="72"/>
      <c r="P105" s="72"/>
      <c r="Q105" s="72"/>
      <c r="R105" s="72"/>
    </row>
    <row r="106" spans="1:19" ht="52.5" customHeight="1" x14ac:dyDescent="0.2">
      <c r="A106" s="95" t="s">
        <v>51</v>
      </c>
      <c r="B106" s="95"/>
      <c r="C106" s="95"/>
      <c r="D106" s="95"/>
      <c r="E106" s="95"/>
      <c r="F106" s="95"/>
      <c r="G106" s="95"/>
      <c r="H106" s="95"/>
      <c r="I106" s="95"/>
      <c r="J106" s="95"/>
      <c r="K106" s="95"/>
      <c r="L106" s="95"/>
      <c r="M106" s="95"/>
      <c r="N106" s="95"/>
      <c r="O106" s="95"/>
      <c r="P106" s="95"/>
      <c r="Q106" s="95"/>
      <c r="R106" s="95"/>
    </row>
    <row r="107" spans="1:19" x14ac:dyDescent="0.2">
      <c r="B107" s="43"/>
      <c r="C107" s="43"/>
      <c r="D107" s="43"/>
      <c r="E107" s="43"/>
      <c r="F107" s="43"/>
      <c r="G107" s="43"/>
      <c r="H107" s="43"/>
      <c r="I107" s="43"/>
      <c r="J107" s="43"/>
      <c r="K107" s="43"/>
      <c r="L107" s="43"/>
      <c r="M107" s="43"/>
      <c r="N107" s="43"/>
      <c r="O107" s="43"/>
      <c r="P107" s="43"/>
      <c r="Q107" s="43"/>
      <c r="R107" s="43"/>
    </row>
    <row r="108" spans="1:19" x14ac:dyDescent="0.2">
      <c r="A108" s="102" t="s">
        <v>66</v>
      </c>
      <c r="B108" s="102"/>
      <c r="C108" s="102"/>
      <c r="D108" s="102"/>
      <c r="E108" s="102"/>
      <c r="F108" s="102"/>
      <c r="G108" s="102"/>
      <c r="H108" s="102"/>
      <c r="I108" s="102"/>
      <c r="J108" s="102"/>
      <c r="K108" s="102"/>
      <c r="L108" s="102"/>
      <c r="M108" s="102"/>
      <c r="N108" s="102"/>
      <c r="O108" s="102"/>
      <c r="P108" s="102"/>
      <c r="Q108" s="102"/>
      <c r="R108" s="102"/>
    </row>
    <row r="109" spans="1:19" x14ac:dyDescent="0.2">
      <c r="B109" s="43"/>
      <c r="C109" s="43"/>
      <c r="D109" s="43"/>
      <c r="E109" s="43"/>
      <c r="F109" s="43"/>
      <c r="G109" s="43"/>
      <c r="H109" s="43"/>
      <c r="I109" s="43"/>
      <c r="J109" s="43"/>
      <c r="K109" s="43"/>
      <c r="L109" s="43"/>
      <c r="M109" s="43"/>
      <c r="N109" s="43"/>
      <c r="O109" s="43"/>
      <c r="P109" s="43"/>
      <c r="Q109" s="43"/>
      <c r="R109" s="43"/>
    </row>
    <row r="110" spans="1:19" ht="32.25" customHeight="1" x14ac:dyDescent="0.2">
      <c r="A110" s="95" t="s">
        <v>67</v>
      </c>
      <c r="B110" s="95"/>
      <c r="C110" s="95"/>
      <c r="D110" s="95"/>
      <c r="E110" s="95"/>
      <c r="F110" s="95"/>
      <c r="G110" s="95"/>
      <c r="H110" s="95"/>
      <c r="I110" s="95"/>
      <c r="J110" s="95"/>
      <c r="K110" s="95"/>
      <c r="L110" s="95"/>
      <c r="M110" s="95"/>
      <c r="N110" s="95"/>
      <c r="O110" s="95"/>
      <c r="P110" s="95"/>
      <c r="Q110" s="95"/>
      <c r="R110" s="95"/>
    </row>
    <row r="111" spans="1:19" x14ac:dyDescent="0.2">
      <c r="B111" s="69"/>
      <c r="C111" s="69"/>
      <c r="D111" s="69"/>
      <c r="E111" s="69"/>
      <c r="F111" s="69"/>
      <c r="G111" s="69"/>
      <c r="H111" s="69"/>
      <c r="I111" s="69"/>
      <c r="J111" s="69"/>
      <c r="K111" s="69"/>
      <c r="L111" s="69"/>
      <c r="M111" s="69"/>
      <c r="N111" s="69"/>
      <c r="O111" s="69"/>
      <c r="P111" s="69"/>
      <c r="Q111" s="69"/>
      <c r="R111" s="69"/>
    </row>
    <row r="112" spans="1:19" ht="41.25" customHeight="1" x14ac:dyDescent="0.2">
      <c r="A112" s="95" t="s">
        <v>68</v>
      </c>
      <c r="B112" s="95"/>
      <c r="C112" s="95"/>
      <c r="D112" s="95"/>
      <c r="E112" s="95"/>
      <c r="F112" s="95"/>
      <c r="G112" s="95"/>
      <c r="H112" s="95"/>
      <c r="I112" s="95"/>
      <c r="J112" s="95"/>
      <c r="K112" s="95"/>
      <c r="L112" s="95"/>
      <c r="M112" s="95"/>
      <c r="N112" s="95"/>
      <c r="O112" s="95"/>
      <c r="P112" s="95"/>
      <c r="Q112" s="95"/>
      <c r="R112" s="95"/>
    </row>
    <row r="113" spans="1:18" ht="15.75" customHeight="1" x14ac:dyDescent="0.2">
      <c r="A113" s="70"/>
      <c r="B113" s="70"/>
      <c r="C113" s="70"/>
      <c r="D113" s="70"/>
      <c r="E113" s="70"/>
      <c r="F113" s="70"/>
      <c r="G113" s="70"/>
      <c r="H113" s="70"/>
      <c r="I113" s="70"/>
      <c r="J113" s="70"/>
      <c r="K113" s="70"/>
      <c r="L113" s="70"/>
      <c r="M113" s="70"/>
      <c r="N113" s="70"/>
      <c r="O113" s="70"/>
      <c r="P113" s="70"/>
      <c r="Q113" s="70"/>
      <c r="R113" s="70"/>
    </row>
    <row r="114" spans="1:18" ht="34.5" customHeight="1" x14ac:dyDescent="0.2">
      <c r="A114" s="103" t="s">
        <v>69</v>
      </c>
      <c r="B114" s="103"/>
      <c r="C114" s="103"/>
      <c r="D114" s="103"/>
      <c r="E114" s="103"/>
      <c r="F114" s="103"/>
      <c r="G114" s="103"/>
      <c r="H114" s="103"/>
      <c r="I114" s="103"/>
      <c r="J114" s="103"/>
      <c r="K114" s="103"/>
      <c r="L114" s="103"/>
      <c r="M114" s="103"/>
      <c r="N114" s="103"/>
      <c r="O114" s="103"/>
      <c r="P114" s="103"/>
      <c r="Q114" s="103"/>
      <c r="R114" s="103"/>
    </row>
    <row r="115" spans="1:18" x14ac:dyDescent="0.2">
      <c r="A115" s="73"/>
      <c r="B115" s="73"/>
      <c r="C115" s="73"/>
      <c r="D115" s="73"/>
      <c r="E115" s="73"/>
      <c r="F115" s="73"/>
      <c r="G115" s="73"/>
      <c r="H115" s="73"/>
      <c r="I115" s="73"/>
      <c r="J115" s="73"/>
      <c r="K115" s="73"/>
      <c r="L115" s="73"/>
      <c r="M115" s="73"/>
      <c r="N115" s="73"/>
      <c r="O115" s="73"/>
      <c r="P115" s="73"/>
      <c r="Q115" s="73"/>
      <c r="R115" s="72"/>
    </row>
    <row r="116" spans="1:18" ht="26.25" customHeight="1" x14ac:dyDescent="0.2">
      <c r="A116" s="95" t="s">
        <v>70</v>
      </c>
      <c r="B116" s="95"/>
      <c r="C116" s="95"/>
      <c r="D116" s="95"/>
      <c r="E116" s="95"/>
      <c r="F116" s="95"/>
      <c r="G116" s="95"/>
      <c r="H116" s="95"/>
      <c r="I116" s="95"/>
      <c r="J116" s="95"/>
      <c r="K116" s="95"/>
      <c r="L116" s="95"/>
      <c r="M116" s="95"/>
      <c r="N116" s="95"/>
      <c r="O116" s="95"/>
      <c r="P116" s="95"/>
      <c r="Q116" s="95"/>
      <c r="R116" s="95"/>
    </row>
    <row r="117" spans="1:18" x14ac:dyDescent="0.2">
      <c r="B117" s="69"/>
      <c r="C117" s="69"/>
      <c r="D117" s="69"/>
      <c r="E117" s="69"/>
      <c r="F117" s="69"/>
      <c r="G117" s="69"/>
      <c r="H117" s="69"/>
      <c r="I117" s="69"/>
      <c r="J117" s="69"/>
      <c r="K117" s="69"/>
      <c r="L117" s="69"/>
      <c r="M117" s="69"/>
      <c r="N117" s="69"/>
      <c r="O117" s="69"/>
      <c r="P117" s="69"/>
      <c r="Q117" s="69"/>
      <c r="R117" s="69"/>
    </row>
    <row r="118" spans="1:18" ht="36.75" customHeight="1" x14ac:dyDescent="0.2">
      <c r="A118" s="95" t="s">
        <v>71</v>
      </c>
      <c r="B118" s="95"/>
      <c r="C118" s="95"/>
      <c r="D118" s="95"/>
      <c r="E118" s="95"/>
      <c r="F118" s="95"/>
      <c r="G118" s="95"/>
      <c r="H118" s="95"/>
      <c r="I118" s="95"/>
      <c r="J118" s="95"/>
      <c r="K118" s="95"/>
      <c r="L118" s="95"/>
      <c r="M118" s="95"/>
      <c r="N118" s="95"/>
      <c r="O118" s="95"/>
      <c r="P118" s="95"/>
      <c r="Q118" s="95"/>
      <c r="R118" s="95"/>
    </row>
    <row r="119" spans="1:18" x14ac:dyDescent="0.2">
      <c r="B119" s="69"/>
      <c r="C119" s="69"/>
      <c r="D119" s="69"/>
      <c r="E119" s="69"/>
      <c r="F119" s="69"/>
      <c r="G119" s="69"/>
      <c r="H119" s="69"/>
      <c r="I119" s="69"/>
      <c r="J119" s="69"/>
      <c r="K119" s="69"/>
      <c r="L119" s="69"/>
      <c r="M119" s="69"/>
      <c r="N119" s="69"/>
      <c r="O119" s="69"/>
      <c r="P119" s="69"/>
      <c r="Q119" s="69"/>
      <c r="R119" s="69"/>
    </row>
    <row r="120" spans="1:18" ht="42.75" customHeight="1" x14ac:dyDescent="0.2">
      <c r="A120" s="95" t="s">
        <v>72</v>
      </c>
      <c r="B120" s="95"/>
      <c r="C120" s="95"/>
      <c r="D120" s="95"/>
      <c r="E120" s="95"/>
      <c r="F120" s="95"/>
      <c r="G120" s="95"/>
      <c r="H120" s="95"/>
      <c r="I120" s="95"/>
      <c r="J120" s="95"/>
      <c r="K120" s="95"/>
      <c r="L120" s="95"/>
      <c r="M120" s="95"/>
      <c r="N120" s="95"/>
      <c r="O120" s="95"/>
      <c r="P120" s="95"/>
      <c r="Q120" s="95"/>
      <c r="R120" s="95"/>
    </row>
    <row r="121" spans="1:18" x14ac:dyDescent="0.2">
      <c r="B121" s="69"/>
      <c r="C121" s="69"/>
      <c r="D121" s="69"/>
      <c r="E121" s="69"/>
      <c r="F121" s="69"/>
      <c r="G121" s="69"/>
      <c r="H121" s="69"/>
      <c r="I121" s="69"/>
      <c r="J121" s="69"/>
      <c r="K121" s="69"/>
      <c r="L121" s="69"/>
      <c r="M121" s="69"/>
      <c r="N121" s="69"/>
      <c r="O121" s="69"/>
      <c r="P121" s="69"/>
      <c r="Q121" s="69"/>
      <c r="R121" s="69"/>
    </row>
    <row r="122" spans="1:18" ht="57.75" customHeight="1" x14ac:dyDescent="0.2">
      <c r="A122" s="95" t="s">
        <v>73</v>
      </c>
      <c r="B122" s="95"/>
      <c r="C122" s="95"/>
      <c r="D122" s="95"/>
      <c r="E122" s="95"/>
      <c r="F122" s="95"/>
      <c r="G122" s="95"/>
      <c r="H122" s="95"/>
      <c r="I122" s="95"/>
      <c r="J122" s="95"/>
      <c r="K122" s="95"/>
      <c r="L122" s="95"/>
      <c r="M122" s="95"/>
      <c r="N122" s="95"/>
      <c r="O122" s="95"/>
      <c r="P122" s="95"/>
      <c r="Q122" s="95"/>
      <c r="R122" s="95"/>
    </row>
    <row r="123" spans="1:18" ht="14.25" customHeight="1" x14ac:dyDescent="0.2">
      <c r="A123" s="70"/>
      <c r="B123" s="70"/>
      <c r="C123" s="70"/>
      <c r="D123" s="70"/>
      <c r="E123" s="70"/>
      <c r="F123" s="70"/>
      <c r="G123" s="70"/>
      <c r="H123" s="70"/>
      <c r="I123" s="70"/>
      <c r="J123" s="70"/>
      <c r="K123" s="70"/>
      <c r="L123" s="70"/>
      <c r="M123" s="70"/>
      <c r="N123" s="70"/>
      <c r="O123" s="70"/>
      <c r="P123" s="70"/>
      <c r="Q123" s="70"/>
      <c r="R123" s="70"/>
    </row>
    <row r="124" spans="1:18" ht="72" customHeight="1" x14ac:dyDescent="0.2">
      <c r="A124" s="95" t="s">
        <v>74</v>
      </c>
      <c r="B124" s="95"/>
      <c r="C124" s="95"/>
      <c r="D124" s="95"/>
      <c r="E124" s="95"/>
      <c r="F124" s="95"/>
      <c r="G124" s="95"/>
      <c r="H124" s="95"/>
      <c r="I124" s="95"/>
      <c r="J124" s="95"/>
      <c r="K124" s="95"/>
      <c r="L124" s="95"/>
      <c r="M124" s="95"/>
      <c r="N124" s="95"/>
      <c r="O124" s="95"/>
      <c r="P124" s="95"/>
      <c r="Q124" s="95"/>
      <c r="R124" s="95"/>
    </row>
    <row r="125" spans="1:18" ht="13.5" customHeight="1" x14ac:dyDescent="0.2">
      <c r="A125" s="70"/>
      <c r="B125" s="70"/>
      <c r="C125" s="70"/>
      <c r="D125" s="70"/>
      <c r="E125" s="70"/>
      <c r="F125" s="70"/>
      <c r="G125" s="70"/>
      <c r="H125" s="70"/>
      <c r="I125" s="70"/>
      <c r="J125" s="70"/>
      <c r="K125" s="70"/>
      <c r="L125" s="70"/>
      <c r="M125" s="70"/>
      <c r="N125" s="70"/>
      <c r="O125" s="70"/>
      <c r="P125" s="70"/>
      <c r="Q125" s="70"/>
      <c r="R125" s="70"/>
    </row>
    <row r="126" spans="1:18" ht="42.75" customHeight="1" x14ac:dyDescent="0.2">
      <c r="A126" s="95" t="s">
        <v>75</v>
      </c>
      <c r="B126" s="95"/>
      <c r="C126" s="95"/>
      <c r="D126" s="95"/>
      <c r="E126" s="95"/>
      <c r="F126" s="95"/>
      <c r="G126" s="95"/>
      <c r="H126" s="95"/>
      <c r="I126" s="95"/>
      <c r="J126" s="95"/>
      <c r="K126" s="95"/>
      <c r="L126" s="95"/>
      <c r="M126" s="95"/>
      <c r="N126" s="95"/>
      <c r="O126" s="95"/>
      <c r="P126" s="95"/>
      <c r="Q126" s="95"/>
      <c r="R126" s="95"/>
    </row>
    <row r="127" spans="1:18" x14ac:dyDescent="0.2">
      <c r="B127" s="69"/>
      <c r="C127" s="69"/>
      <c r="D127" s="69"/>
      <c r="E127" s="69"/>
      <c r="F127" s="69"/>
      <c r="G127" s="69"/>
      <c r="H127" s="69"/>
      <c r="I127" s="69"/>
      <c r="J127" s="69"/>
      <c r="K127" s="69"/>
      <c r="L127" s="69"/>
      <c r="M127" s="69"/>
      <c r="N127" s="69"/>
      <c r="O127" s="69"/>
      <c r="P127" s="69"/>
      <c r="Q127" s="69"/>
      <c r="R127" s="69"/>
    </row>
    <row r="128" spans="1:18" x14ac:dyDescent="0.2">
      <c r="A128" s="94"/>
      <c r="B128" s="94"/>
      <c r="C128" s="94"/>
      <c r="D128" s="94"/>
      <c r="E128" s="94"/>
      <c r="F128" s="94"/>
      <c r="G128" s="94"/>
      <c r="H128" s="94"/>
      <c r="I128" s="94"/>
      <c r="J128" s="94"/>
      <c r="K128" s="94"/>
      <c r="L128" s="94"/>
      <c r="M128" s="94"/>
      <c r="N128" s="94"/>
      <c r="O128" s="94"/>
      <c r="P128" s="94"/>
      <c r="Q128" s="94"/>
      <c r="R128" s="94"/>
    </row>
    <row r="129" spans="1:18" x14ac:dyDescent="0.2">
      <c r="B129" s="69"/>
      <c r="C129" s="69"/>
      <c r="D129" s="69"/>
      <c r="E129" s="69"/>
      <c r="F129" s="69"/>
      <c r="G129" s="69"/>
      <c r="H129" s="69"/>
      <c r="I129" s="69"/>
      <c r="J129" s="69"/>
      <c r="K129" s="69"/>
      <c r="L129" s="69"/>
      <c r="M129" s="69"/>
      <c r="N129" s="69"/>
      <c r="O129" s="69"/>
      <c r="P129" s="69"/>
      <c r="Q129" s="69"/>
      <c r="R129" s="69"/>
    </row>
    <row r="130" spans="1:18" x14ac:dyDescent="0.2">
      <c r="B130" s="69"/>
      <c r="C130" s="69"/>
      <c r="D130" s="69"/>
      <c r="E130" s="69"/>
      <c r="F130" s="69"/>
      <c r="G130" s="69"/>
      <c r="H130" s="69"/>
      <c r="I130" s="69"/>
      <c r="J130" s="69"/>
      <c r="K130" s="69"/>
      <c r="L130" s="69"/>
      <c r="M130" s="69"/>
      <c r="N130" s="69"/>
      <c r="O130" s="69"/>
      <c r="P130" s="69"/>
      <c r="Q130" s="69"/>
      <c r="R130" s="69"/>
    </row>
    <row r="131" spans="1:18" x14ac:dyDescent="0.2">
      <c r="B131" s="69"/>
      <c r="C131" s="69"/>
      <c r="D131" s="69"/>
      <c r="E131" s="69"/>
      <c r="F131" s="69"/>
      <c r="G131" s="69"/>
      <c r="H131" s="69"/>
      <c r="I131" s="69"/>
      <c r="J131" s="69"/>
      <c r="K131" s="69"/>
      <c r="L131" s="69"/>
      <c r="M131" s="69"/>
      <c r="N131" s="69"/>
      <c r="O131" s="69"/>
      <c r="P131" s="69"/>
      <c r="Q131" s="69"/>
      <c r="R131" s="69"/>
    </row>
    <row r="133" spans="1:18" ht="18" customHeight="1" x14ac:dyDescent="0.25">
      <c r="A133" s="30"/>
      <c r="B133" s="101" t="s">
        <v>19</v>
      </c>
      <c r="C133" s="101"/>
      <c r="D133" s="101"/>
      <c r="E133" s="31"/>
      <c r="F133" s="31"/>
      <c r="G133" s="47"/>
      <c r="H133" s="47"/>
      <c r="I133" s="47"/>
      <c r="J133" s="47"/>
      <c r="K133" s="101" t="s">
        <v>19</v>
      </c>
      <c r="L133" s="101"/>
      <c r="M133" s="101"/>
      <c r="N133" s="101"/>
      <c r="O133" s="101"/>
    </row>
    <row r="134" spans="1:18" ht="15" x14ac:dyDescent="0.25">
      <c r="A134" s="30"/>
      <c r="B134" s="101" t="s">
        <v>20</v>
      </c>
      <c r="C134" s="101"/>
      <c r="D134" s="101"/>
      <c r="E134" s="47"/>
      <c r="F134" s="47"/>
      <c r="G134" s="47"/>
      <c r="H134" s="47"/>
      <c r="I134" s="47"/>
      <c r="J134" s="47"/>
      <c r="K134" s="101" t="s">
        <v>76</v>
      </c>
      <c r="L134" s="101"/>
      <c r="M134" s="101"/>
      <c r="N134" s="101"/>
      <c r="O134" s="101"/>
    </row>
    <row r="137" spans="1:18" ht="21" customHeight="1" x14ac:dyDescent="0.2">
      <c r="A137" s="29" t="s">
        <v>77</v>
      </c>
      <c r="B137" s="114" t="s">
        <v>21</v>
      </c>
      <c r="C137" s="114"/>
      <c r="D137" s="114"/>
      <c r="E137" s="114"/>
      <c r="F137" s="114"/>
      <c r="G137" s="114"/>
      <c r="H137" s="114"/>
      <c r="I137" s="114"/>
    </row>
    <row r="138" spans="1:18" ht="21" customHeight="1" x14ac:dyDescent="0.2">
      <c r="A138" s="29"/>
      <c r="B138" s="114" t="s">
        <v>49</v>
      </c>
      <c r="C138" s="114"/>
      <c r="D138" s="114"/>
      <c r="E138" s="114"/>
      <c r="F138" s="114"/>
      <c r="G138" s="114"/>
      <c r="H138" s="114"/>
      <c r="I138" s="114"/>
      <c r="J138" s="114"/>
      <c r="K138" s="114"/>
      <c r="L138" s="114"/>
      <c r="M138" s="114"/>
      <c r="N138" s="114"/>
      <c r="O138" s="114"/>
      <c r="P138" s="114"/>
      <c r="Q138" s="114"/>
    </row>
    <row r="139" spans="1:18" ht="16.5" customHeight="1" x14ac:dyDescent="0.2">
      <c r="A139" s="30"/>
      <c r="B139" s="114" t="s">
        <v>50</v>
      </c>
      <c r="C139" s="114"/>
      <c r="D139" s="114"/>
      <c r="E139" s="114"/>
      <c r="F139" s="114"/>
      <c r="G139" s="114"/>
      <c r="H139" s="114"/>
      <c r="I139" s="114"/>
      <c r="J139" s="28"/>
    </row>
    <row r="140" spans="1:18" ht="18.75" customHeight="1" x14ac:dyDescent="0.2">
      <c r="A140" s="30"/>
      <c r="B140" s="114" t="s">
        <v>22</v>
      </c>
      <c r="C140" s="114"/>
      <c r="D140" s="114"/>
      <c r="E140" s="114"/>
      <c r="F140" s="114"/>
      <c r="G140" s="114"/>
      <c r="H140" s="114"/>
      <c r="I140" s="114"/>
      <c r="J140" s="114"/>
    </row>
    <row r="141" spans="1:18" ht="18.75" customHeight="1" x14ac:dyDescent="0.2">
      <c r="A141" s="30"/>
      <c r="B141" s="114" t="s">
        <v>23</v>
      </c>
      <c r="C141" s="114"/>
      <c r="D141" s="114"/>
      <c r="E141" s="114"/>
      <c r="F141" s="114"/>
      <c r="G141" s="114"/>
      <c r="H141" s="114"/>
      <c r="I141" s="114"/>
      <c r="J141" s="114"/>
    </row>
  </sheetData>
  <mergeCells count="106">
    <mergeCell ref="A7:E7"/>
    <mergeCell ref="H7:L7"/>
    <mergeCell ref="A8:B8"/>
    <mergeCell ref="A9:E9"/>
    <mergeCell ref="A10:S10"/>
    <mergeCell ref="C12:S12"/>
    <mergeCell ref="A1:C1"/>
    <mergeCell ref="A4:G4"/>
    <mergeCell ref="H4:N4"/>
    <mergeCell ref="A5:E5"/>
    <mergeCell ref="H5:L5"/>
    <mergeCell ref="A6:B6"/>
    <mergeCell ref="H6:I6"/>
    <mergeCell ref="C19:S19"/>
    <mergeCell ref="C20:S20"/>
    <mergeCell ref="J22:O22"/>
    <mergeCell ref="J23:M23"/>
    <mergeCell ref="B25:L25"/>
    <mergeCell ref="A28:U28"/>
    <mergeCell ref="C13:S13"/>
    <mergeCell ref="C14:S14"/>
    <mergeCell ref="C15:S15"/>
    <mergeCell ref="C16:S16"/>
    <mergeCell ref="C17:U17"/>
    <mergeCell ref="C18:S18"/>
    <mergeCell ref="B37:J37"/>
    <mergeCell ref="B38:J38"/>
    <mergeCell ref="B39:J39"/>
    <mergeCell ref="B40:J40"/>
    <mergeCell ref="B41:J41"/>
    <mergeCell ref="B42:J42"/>
    <mergeCell ref="A31:S31"/>
    <mergeCell ref="A33:A34"/>
    <mergeCell ref="B33:J34"/>
    <mergeCell ref="K33:R33"/>
    <mergeCell ref="B35:J35"/>
    <mergeCell ref="B36:J36"/>
    <mergeCell ref="B49:J49"/>
    <mergeCell ref="B50:J50"/>
    <mergeCell ref="A52:S52"/>
    <mergeCell ref="A56:S56"/>
    <mergeCell ref="A58:A59"/>
    <mergeCell ref="B58:J59"/>
    <mergeCell ref="K58:R58"/>
    <mergeCell ref="B43:J43"/>
    <mergeCell ref="B44:J44"/>
    <mergeCell ref="B45:J45"/>
    <mergeCell ref="B46:J46"/>
    <mergeCell ref="B47:J47"/>
    <mergeCell ref="B48:J48"/>
    <mergeCell ref="B60:J60"/>
    <mergeCell ref="B61:J61"/>
    <mergeCell ref="B62:J62"/>
    <mergeCell ref="A64:S64"/>
    <mergeCell ref="A68:S68"/>
    <mergeCell ref="A70:A71"/>
    <mergeCell ref="B70:J71"/>
    <mergeCell ref="K70:R70"/>
    <mergeCell ref="S70:S71"/>
    <mergeCell ref="B78:J78"/>
    <mergeCell ref="B79:J79"/>
    <mergeCell ref="B80:J80"/>
    <mergeCell ref="B81:J81"/>
    <mergeCell ref="B82:J82"/>
    <mergeCell ref="B83:J83"/>
    <mergeCell ref="B72:J72"/>
    <mergeCell ref="B73:J73"/>
    <mergeCell ref="B74:J74"/>
    <mergeCell ref="B75:J75"/>
    <mergeCell ref="B76:J76"/>
    <mergeCell ref="B77:J77"/>
    <mergeCell ref="A92:S92"/>
    <mergeCell ref="A94:K94"/>
    <mergeCell ref="A96:F96"/>
    <mergeCell ref="A97:F97"/>
    <mergeCell ref="A100:R100"/>
    <mergeCell ref="A101:R101"/>
    <mergeCell ref="B84:J84"/>
    <mergeCell ref="B85:J85"/>
    <mergeCell ref="B86:J86"/>
    <mergeCell ref="B87:J87"/>
    <mergeCell ref="B88:J88"/>
    <mergeCell ref="B89:J89"/>
    <mergeCell ref="A114:R114"/>
    <mergeCell ref="A116:R116"/>
    <mergeCell ref="A118:R118"/>
    <mergeCell ref="A120:R120"/>
    <mergeCell ref="A122:R122"/>
    <mergeCell ref="A124:R124"/>
    <mergeCell ref="A102:Q102"/>
    <mergeCell ref="A104:R104"/>
    <mergeCell ref="A106:R106"/>
    <mergeCell ref="A108:R108"/>
    <mergeCell ref="A110:R110"/>
    <mergeCell ref="A112:R112"/>
    <mergeCell ref="B137:I137"/>
    <mergeCell ref="B138:Q138"/>
    <mergeCell ref="B139:I139"/>
    <mergeCell ref="B140:J140"/>
    <mergeCell ref="B141:J141"/>
    <mergeCell ref="A126:R126"/>
    <mergeCell ref="A128:R128"/>
    <mergeCell ref="B133:D133"/>
    <mergeCell ref="K133:O133"/>
    <mergeCell ref="B134:D134"/>
    <mergeCell ref="K134:O134"/>
  </mergeCells>
  <dataValidations count="2">
    <dataValidation allowBlank="1" showErrorMessage="1" sqref="K36:R49 K61:R62 K73:R89" xr:uid="{F677AB0A-56C3-4BDD-BE76-A2E5EBF3AC06}"/>
    <dataValidation allowBlank="1" showInputMessage="1" showErrorMessage="1" prompt="Proszę wpisać Kod TERYT, obowiązujący od 1 stycznia 2021 r. (w przypadku gmin kod 7 - cyfrowy)." sqref="H7:L7" xr:uid="{5DF5A230-2DAF-471E-9B3E-C199C5746A73}"/>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45620-C712-4A8E-B50A-2FCA30ECAC0A}">
  <sheetPr>
    <tabColor rgb="FFFF0000"/>
  </sheetPr>
  <dimension ref="A1:U141"/>
  <sheetViews>
    <sheetView zoomScale="90" zoomScaleNormal="90" workbookViewId="0">
      <selection sqref="A1:C1"/>
    </sheetView>
  </sheetViews>
  <sheetFormatPr defaultColWidth="8.85546875" defaultRowHeight="12.75" x14ac:dyDescent="0.2"/>
  <cols>
    <col min="1" max="1" width="7" style="69" customWidth="1"/>
    <col min="2" max="2" width="7.5703125" style="44" customWidth="1"/>
    <col min="3" max="3" width="9" style="44" customWidth="1"/>
    <col min="4" max="5" width="9.28515625" style="44" customWidth="1"/>
    <col min="6" max="6" width="8.7109375" style="44" customWidth="1"/>
    <col min="7" max="7" width="11.7109375" style="44" customWidth="1"/>
    <col min="8" max="8" width="4.28515625" style="44" customWidth="1"/>
    <col min="9" max="9" width="11.7109375" style="44" customWidth="1"/>
    <col min="10" max="10" width="16.42578125" style="44" customWidth="1"/>
    <col min="11" max="11" width="14.28515625" style="44" customWidth="1"/>
    <col min="12" max="18" width="11.7109375" style="44" customWidth="1"/>
    <col min="19" max="19" width="13.140625" style="44" customWidth="1"/>
    <col min="20" max="20" width="17.7109375" style="44" customWidth="1"/>
    <col min="21" max="16384" width="8.85546875" style="44"/>
  </cols>
  <sheetData>
    <row r="1" spans="1:21" ht="15.75" x14ac:dyDescent="0.2">
      <c r="A1" s="93" t="s">
        <v>63</v>
      </c>
      <c r="B1" s="94"/>
      <c r="C1" s="94"/>
    </row>
    <row r="2" spans="1:21" ht="17.25" customHeight="1" x14ac:dyDescent="0.2"/>
    <row r="4" spans="1:21" x14ac:dyDescent="0.2">
      <c r="A4" s="104" t="s">
        <v>0</v>
      </c>
      <c r="B4" s="104"/>
      <c r="C4" s="104"/>
      <c r="D4" s="104"/>
      <c r="E4" s="104"/>
      <c r="F4" s="104"/>
      <c r="G4" s="104"/>
      <c r="H4" s="104" t="s">
        <v>1</v>
      </c>
      <c r="I4" s="104"/>
      <c r="J4" s="104"/>
      <c r="K4" s="104"/>
      <c r="L4" s="104"/>
      <c r="M4" s="104"/>
      <c r="N4" s="104"/>
    </row>
    <row r="5" spans="1:21" ht="55.15" customHeight="1" x14ac:dyDescent="0.2">
      <c r="A5" s="108"/>
      <c r="B5" s="109"/>
      <c r="C5" s="109"/>
      <c r="D5" s="109"/>
      <c r="E5" s="110"/>
      <c r="H5" s="105"/>
      <c r="I5" s="106"/>
      <c r="J5" s="106"/>
      <c r="K5" s="106"/>
      <c r="L5" s="107"/>
    </row>
    <row r="6" spans="1:21" x14ac:dyDescent="0.2">
      <c r="A6" s="132" t="s">
        <v>2</v>
      </c>
      <c r="B6" s="132"/>
      <c r="H6" s="133" t="s">
        <v>3</v>
      </c>
      <c r="I6" s="133"/>
    </row>
    <row r="7" spans="1:21" ht="41.45" customHeight="1" x14ac:dyDescent="0.2">
      <c r="A7" s="108"/>
      <c r="B7" s="109"/>
      <c r="C7" s="109"/>
      <c r="D7" s="109"/>
      <c r="E7" s="110"/>
      <c r="H7" s="111"/>
      <c r="I7" s="112"/>
      <c r="J7" s="112"/>
      <c r="K7" s="112"/>
      <c r="L7" s="113"/>
    </row>
    <row r="8" spans="1:21" x14ac:dyDescent="0.2">
      <c r="A8" s="115" t="s">
        <v>4</v>
      </c>
      <c r="B8" s="115"/>
    </row>
    <row r="9" spans="1:21" x14ac:dyDescent="0.2">
      <c r="A9" s="108"/>
      <c r="B9" s="109"/>
      <c r="C9" s="109"/>
      <c r="D9" s="109"/>
      <c r="E9" s="110"/>
    </row>
    <row r="10" spans="1:21" ht="69.75" customHeight="1" x14ac:dyDescent="0.2">
      <c r="A10" s="116" t="s">
        <v>64</v>
      </c>
      <c r="B10" s="117"/>
      <c r="C10" s="117"/>
      <c r="D10" s="117"/>
      <c r="E10" s="117"/>
      <c r="F10" s="117"/>
      <c r="G10" s="117"/>
      <c r="H10" s="117"/>
      <c r="I10" s="117"/>
      <c r="J10" s="117"/>
      <c r="K10" s="117"/>
      <c r="L10" s="117"/>
      <c r="M10" s="117"/>
      <c r="N10" s="117"/>
      <c r="O10" s="117"/>
      <c r="P10" s="117"/>
      <c r="Q10" s="117"/>
      <c r="R10" s="117"/>
      <c r="S10" s="117"/>
    </row>
    <row r="11" spans="1:21" ht="19.5" customHeight="1" x14ac:dyDescent="0.2">
      <c r="A11" s="54" t="s">
        <v>29</v>
      </c>
      <c r="B11" s="48"/>
      <c r="C11" s="48"/>
      <c r="D11" s="48"/>
      <c r="E11" s="48"/>
      <c r="F11" s="48"/>
      <c r="G11" s="48"/>
      <c r="H11" s="48"/>
      <c r="I11" s="48"/>
      <c r="J11" s="48"/>
      <c r="K11" s="48"/>
      <c r="L11" s="48"/>
      <c r="M11" s="48"/>
      <c r="N11" s="48"/>
      <c r="O11" s="48"/>
      <c r="P11" s="48"/>
      <c r="Q11" s="48"/>
      <c r="R11" s="47"/>
      <c r="S11" s="47"/>
      <c r="T11" s="47"/>
      <c r="U11" s="47"/>
    </row>
    <row r="12" spans="1:21" ht="15" customHeight="1" x14ac:dyDescent="0.2">
      <c r="A12" s="47"/>
      <c r="B12" s="49"/>
      <c r="C12" s="121" t="s">
        <v>30</v>
      </c>
      <c r="D12" s="123"/>
      <c r="E12" s="123"/>
      <c r="F12" s="123"/>
      <c r="G12" s="123"/>
      <c r="H12" s="123"/>
      <c r="I12" s="123"/>
      <c r="J12" s="123"/>
      <c r="K12" s="123"/>
      <c r="L12" s="123"/>
      <c r="M12" s="123"/>
      <c r="N12" s="123"/>
      <c r="O12" s="123"/>
      <c r="P12" s="123"/>
      <c r="Q12" s="123"/>
      <c r="R12" s="123"/>
      <c r="S12" s="123"/>
      <c r="T12" s="47"/>
      <c r="U12" s="47"/>
    </row>
    <row r="13" spans="1:21" ht="15" customHeight="1" x14ac:dyDescent="0.2">
      <c r="A13" s="47"/>
      <c r="B13" s="49"/>
      <c r="C13" s="121" t="s">
        <v>31</v>
      </c>
      <c r="D13" s="123"/>
      <c r="E13" s="123"/>
      <c r="F13" s="123"/>
      <c r="G13" s="123"/>
      <c r="H13" s="123"/>
      <c r="I13" s="123"/>
      <c r="J13" s="123"/>
      <c r="K13" s="123"/>
      <c r="L13" s="123"/>
      <c r="M13" s="123"/>
      <c r="N13" s="123"/>
      <c r="O13" s="123"/>
      <c r="P13" s="123"/>
      <c r="Q13" s="123"/>
      <c r="R13" s="123"/>
      <c r="S13" s="123"/>
      <c r="T13" s="47"/>
      <c r="U13" s="47"/>
    </row>
    <row r="14" spans="1:21" ht="15" customHeight="1" x14ac:dyDescent="0.2">
      <c r="A14" s="47"/>
      <c r="B14" s="49"/>
      <c r="C14" s="121" t="s">
        <v>32</v>
      </c>
      <c r="D14" s="123"/>
      <c r="E14" s="123"/>
      <c r="F14" s="123"/>
      <c r="G14" s="123"/>
      <c r="H14" s="123"/>
      <c r="I14" s="123"/>
      <c r="J14" s="123"/>
      <c r="K14" s="123"/>
      <c r="L14" s="123"/>
      <c r="M14" s="123"/>
      <c r="N14" s="123"/>
      <c r="O14" s="123"/>
      <c r="P14" s="123"/>
      <c r="Q14" s="123"/>
      <c r="R14" s="123"/>
      <c r="S14" s="123"/>
      <c r="T14" s="47"/>
      <c r="U14" s="47"/>
    </row>
    <row r="15" spans="1:21" ht="15" customHeight="1" x14ac:dyDescent="0.2">
      <c r="A15" s="47"/>
      <c r="B15" s="49"/>
      <c r="C15" s="121" t="s">
        <v>33</v>
      </c>
      <c r="D15" s="123"/>
      <c r="E15" s="123"/>
      <c r="F15" s="123"/>
      <c r="G15" s="123"/>
      <c r="H15" s="123"/>
      <c r="I15" s="123"/>
      <c r="J15" s="123"/>
      <c r="K15" s="123"/>
      <c r="L15" s="123"/>
      <c r="M15" s="123"/>
      <c r="N15" s="123"/>
      <c r="O15" s="123"/>
      <c r="P15" s="123"/>
      <c r="Q15" s="123"/>
      <c r="R15" s="123"/>
      <c r="S15" s="123"/>
      <c r="T15" s="47"/>
      <c r="U15" s="47"/>
    </row>
    <row r="16" spans="1:21" ht="15" customHeight="1" x14ac:dyDescent="0.2">
      <c r="A16" s="47"/>
      <c r="B16" s="87"/>
      <c r="C16" s="121" t="s">
        <v>34</v>
      </c>
      <c r="D16" s="123"/>
      <c r="E16" s="123"/>
      <c r="F16" s="123"/>
      <c r="G16" s="123"/>
      <c r="H16" s="123"/>
      <c r="I16" s="123"/>
      <c r="J16" s="123"/>
      <c r="K16" s="123"/>
      <c r="L16" s="123"/>
      <c r="M16" s="123"/>
      <c r="N16" s="123"/>
      <c r="O16" s="123"/>
      <c r="P16" s="123"/>
      <c r="Q16" s="123"/>
      <c r="R16" s="123"/>
      <c r="S16" s="123"/>
      <c r="T16" s="47"/>
      <c r="U16" s="47"/>
    </row>
    <row r="17" spans="1:21" ht="15" customHeight="1" x14ac:dyDescent="0.2">
      <c r="A17" s="47"/>
      <c r="B17" s="49"/>
      <c r="C17" s="121" t="s">
        <v>78</v>
      </c>
      <c r="D17" s="122"/>
      <c r="E17" s="122"/>
      <c r="F17" s="122"/>
      <c r="G17" s="122"/>
      <c r="H17" s="122"/>
      <c r="I17" s="122"/>
      <c r="J17" s="122"/>
      <c r="K17" s="122"/>
      <c r="L17" s="122"/>
      <c r="M17" s="122"/>
      <c r="N17" s="122"/>
      <c r="O17" s="122"/>
      <c r="P17" s="122"/>
      <c r="Q17" s="122"/>
      <c r="R17" s="122"/>
      <c r="S17" s="122"/>
      <c r="T17" s="122"/>
      <c r="U17" s="122"/>
    </row>
    <row r="18" spans="1:21" ht="15" customHeight="1" x14ac:dyDescent="0.2">
      <c r="A18" s="47"/>
      <c r="B18" s="49"/>
      <c r="C18" s="121" t="s">
        <v>36</v>
      </c>
      <c r="D18" s="123"/>
      <c r="E18" s="123"/>
      <c r="F18" s="123"/>
      <c r="G18" s="123"/>
      <c r="H18" s="123"/>
      <c r="I18" s="123"/>
      <c r="J18" s="123"/>
      <c r="K18" s="123"/>
      <c r="L18" s="123"/>
      <c r="M18" s="123"/>
      <c r="N18" s="123"/>
      <c r="O18" s="123"/>
      <c r="P18" s="123"/>
      <c r="Q18" s="123"/>
      <c r="R18" s="123"/>
      <c r="S18" s="123"/>
      <c r="T18" s="47"/>
      <c r="U18" s="47"/>
    </row>
    <row r="19" spans="1:21" ht="15" customHeight="1" x14ac:dyDescent="0.2">
      <c r="A19" s="47"/>
      <c r="B19" s="49"/>
      <c r="C19" s="121" t="s">
        <v>37</v>
      </c>
      <c r="D19" s="123"/>
      <c r="E19" s="123"/>
      <c r="F19" s="123"/>
      <c r="G19" s="123"/>
      <c r="H19" s="123"/>
      <c r="I19" s="123"/>
      <c r="J19" s="123"/>
      <c r="K19" s="123"/>
      <c r="L19" s="123"/>
      <c r="M19" s="123"/>
      <c r="N19" s="123"/>
      <c r="O19" s="123"/>
      <c r="P19" s="123"/>
      <c r="Q19" s="123"/>
      <c r="R19" s="123"/>
      <c r="S19" s="123"/>
      <c r="T19" s="47"/>
      <c r="U19" s="47"/>
    </row>
    <row r="20" spans="1:21" ht="15" customHeight="1" x14ac:dyDescent="0.2">
      <c r="A20" s="47"/>
      <c r="B20" s="49"/>
      <c r="C20" s="121" t="s">
        <v>38</v>
      </c>
      <c r="D20" s="123"/>
      <c r="E20" s="123"/>
      <c r="F20" s="123"/>
      <c r="G20" s="123"/>
      <c r="H20" s="123"/>
      <c r="I20" s="123"/>
      <c r="J20" s="123"/>
      <c r="K20" s="123"/>
      <c r="L20" s="123"/>
      <c r="M20" s="123"/>
      <c r="N20" s="123"/>
      <c r="O20" s="123"/>
      <c r="P20" s="123"/>
      <c r="Q20" s="123"/>
      <c r="R20" s="123"/>
      <c r="S20" s="123"/>
      <c r="T20" s="47"/>
      <c r="U20" s="47"/>
    </row>
    <row r="21" spans="1:21" ht="19.5" customHeight="1" x14ac:dyDescent="0.2">
      <c r="A21" s="53"/>
      <c r="B21" s="38"/>
      <c r="C21" s="38"/>
      <c r="D21" s="38"/>
      <c r="E21" s="38"/>
      <c r="F21" s="38"/>
      <c r="G21" s="38"/>
      <c r="H21" s="38"/>
      <c r="I21" s="38"/>
      <c r="J21" s="38"/>
      <c r="K21" s="38"/>
      <c r="L21" s="38"/>
      <c r="M21" s="38"/>
      <c r="N21" s="38"/>
      <c r="O21" s="38"/>
      <c r="P21" s="38"/>
      <c r="Q21" s="38"/>
      <c r="R21" s="38"/>
      <c r="S21" s="38"/>
    </row>
    <row r="22" spans="1:21" ht="15" customHeight="1" x14ac:dyDescent="0.2">
      <c r="A22" s="44"/>
      <c r="I22" s="61"/>
      <c r="J22" s="125" t="s">
        <v>5</v>
      </c>
      <c r="K22" s="126"/>
      <c r="L22" s="126"/>
      <c r="M22" s="126"/>
      <c r="N22" s="126"/>
      <c r="O22" s="127"/>
      <c r="Q22" s="76"/>
      <c r="R22" s="76"/>
    </row>
    <row r="23" spans="1:21" ht="15" customHeight="1" x14ac:dyDescent="0.2">
      <c r="A23" s="44"/>
      <c r="I23" s="7"/>
      <c r="J23" s="126" t="s">
        <v>40</v>
      </c>
      <c r="K23" s="126"/>
      <c r="L23" s="126"/>
      <c r="M23" s="126"/>
      <c r="N23" s="4"/>
      <c r="O23" s="15"/>
      <c r="Q23" s="74"/>
      <c r="R23" s="74"/>
    </row>
    <row r="24" spans="1:21" ht="15" customHeight="1" x14ac:dyDescent="0.2">
      <c r="A24" s="53"/>
      <c r="B24" s="38"/>
      <c r="C24" s="38"/>
      <c r="D24" s="38"/>
      <c r="E24" s="38"/>
      <c r="F24" s="38"/>
      <c r="G24" s="38"/>
      <c r="H24" s="38"/>
      <c r="I24" s="38"/>
      <c r="J24" s="38"/>
      <c r="K24" s="38"/>
      <c r="L24" s="38"/>
      <c r="M24" s="38"/>
      <c r="N24" s="38"/>
      <c r="O24" s="38"/>
      <c r="P24" s="38"/>
      <c r="Q24" s="38"/>
      <c r="R24" s="38"/>
      <c r="S24" s="38"/>
    </row>
    <row r="25" spans="1:21" ht="18" customHeight="1" x14ac:dyDescent="0.2">
      <c r="A25" s="50"/>
      <c r="B25" s="126" t="s">
        <v>47</v>
      </c>
      <c r="C25" s="126"/>
      <c r="D25" s="126"/>
      <c r="E25" s="126"/>
      <c r="F25" s="126"/>
      <c r="G25" s="126"/>
      <c r="H25" s="126"/>
      <c r="I25" s="126"/>
      <c r="J25" s="126"/>
      <c r="K25" s="126"/>
      <c r="L25" s="126"/>
      <c r="T25" s="50"/>
      <c r="U25" s="50"/>
    </row>
    <row r="26" spans="1:21" ht="17.25" customHeight="1" x14ac:dyDescent="0.2">
      <c r="A26" s="50"/>
      <c r="B26" s="75"/>
      <c r="C26" s="75"/>
      <c r="D26" s="75"/>
      <c r="E26" s="75"/>
      <c r="F26" s="75"/>
      <c r="G26" s="75"/>
      <c r="H26" s="51"/>
      <c r="I26" s="51"/>
      <c r="J26" s="51"/>
      <c r="T26" s="50"/>
      <c r="U26" s="50"/>
    </row>
    <row r="27" spans="1:21" ht="14.45" customHeight="1" x14ac:dyDescent="0.2">
      <c r="A27" s="50"/>
      <c r="B27" s="69"/>
      <c r="E27" s="51"/>
      <c r="F27" s="51"/>
      <c r="G27" s="51"/>
      <c r="H27" s="51"/>
      <c r="I27" s="51"/>
      <c r="J27" s="51"/>
      <c r="T27" s="50"/>
      <c r="U27" s="50"/>
    </row>
    <row r="28" spans="1:21" ht="14.45" customHeight="1" x14ac:dyDescent="0.2">
      <c r="A28" s="124" t="s">
        <v>35</v>
      </c>
      <c r="B28" s="124"/>
      <c r="C28" s="124"/>
      <c r="D28" s="124"/>
      <c r="E28" s="124"/>
      <c r="F28" s="124"/>
      <c r="G28" s="124"/>
      <c r="H28" s="124"/>
      <c r="I28" s="124"/>
      <c r="J28" s="124"/>
      <c r="K28" s="124"/>
      <c r="L28" s="124"/>
      <c r="M28" s="124"/>
      <c r="N28" s="124"/>
      <c r="O28" s="124"/>
      <c r="P28" s="124"/>
      <c r="Q28" s="124"/>
      <c r="R28" s="124"/>
      <c r="S28" s="124"/>
      <c r="T28" s="124"/>
      <c r="U28" s="124"/>
    </row>
    <row r="30" spans="1:21" ht="15" customHeight="1" x14ac:dyDescent="0.2">
      <c r="B30" s="51"/>
      <c r="C30" s="51"/>
      <c r="D30" s="51"/>
      <c r="E30" s="51"/>
      <c r="F30" s="51"/>
      <c r="G30" s="51"/>
      <c r="H30" s="51"/>
      <c r="I30" s="51"/>
    </row>
    <row r="31" spans="1:21" ht="41.25" customHeight="1" x14ac:dyDescent="0.2">
      <c r="A31" s="118" t="s">
        <v>39</v>
      </c>
      <c r="B31" s="118"/>
      <c r="C31" s="118"/>
      <c r="D31" s="118"/>
      <c r="E31" s="118"/>
      <c r="F31" s="118"/>
      <c r="G31" s="118"/>
      <c r="H31" s="118"/>
      <c r="I31" s="118"/>
      <c r="J31" s="118"/>
      <c r="K31" s="118"/>
      <c r="L31" s="118"/>
      <c r="M31" s="118"/>
      <c r="N31" s="118"/>
      <c r="O31" s="118"/>
      <c r="P31" s="118"/>
      <c r="Q31" s="118"/>
      <c r="R31" s="118"/>
      <c r="S31" s="118"/>
    </row>
    <row r="33" spans="1:20" ht="78.75" customHeight="1" x14ac:dyDescent="0.2">
      <c r="A33" s="97" t="s">
        <v>6</v>
      </c>
      <c r="B33" s="97" t="s">
        <v>24</v>
      </c>
      <c r="C33" s="97"/>
      <c r="D33" s="97"/>
      <c r="E33" s="97"/>
      <c r="F33" s="97"/>
      <c r="G33" s="97"/>
      <c r="H33" s="97"/>
      <c r="I33" s="97"/>
      <c r="J33" s="97"/>
      <c r="K33" s="119" t="s">
        <v>25</v>
      </c>
      <c r="L33" s="120"/>
      <c r="M33" s="120"/>
      <c r="N33" s="120"/>
      <c r="O33" s="120"/>
      <c r="P33" s="120"/>
      <c r="Q33" s="120"/>
      <c r="R33" s="120"/>
      <c r="S33" s="71" t="s">
        <v>7</v>
      </c>
    </row>
    <row r="34" spans="1:20" ht="24.75" customHeight="1" x14ac:dyDescent="0.2">
      <c r="A34" s="97"/>
      <c r="B34" s="97"/>
      <c r="C34" s="97"/>
      <c r="D34" s="97"/>
      <c r="E34" s="97"/>
      <c r="F34" s="97"/>
      <c r="G34" s="97"/>
      <c r="H34" s="97"/>
      <c r="I34" s="97"/>
      <c r="J34" s="97"/>
      <c r="K34" s="71" t="s">
        <v>8</v>
      </c>
      <c r="L34" s="71" t="s">
        <v>9</v>
      </c>
      <c r="M34" s="71" t="s">
        <v>10</v>
      </c>
      <c r="N34" s="71" t="s">
        <v>11</v>
      </c>
      <c r="O34" s="71" t="s">
        <v>12</v>
      </c>
      <c r="P34" s="71" t="s">
        <v>13</v>
      </c>
      <c r="Q34" s="71" t="s">
        <v>14</v>
      </c>
      <c r="R34" s="34" t="s">
        <v>15</v>
      </c>
      <c r="S34" s="71"/>
    </row>
    <row r="35" spans="1:20" s="69" customFormat="1" ht="15" customHeight="1" x14ac:dyDescent="0.25">
      <c r="A35" s="61">
        <v>1</v>
      </c>
      <c r="B35" s="134">
        <v>2</v>
      </c>
      <c r="C35" s="135"/>
      <c r="D35" s="135"/>
      <c r="E35" s="135"/>
      <c r="F35" s="135"/>
      <c r="G35" s="135"/>
      <c r="H35" s="135"/>
      <c r="I35" s="135"/>
      <c r="J35" s="136"/>
      <c r="K35" s="61">
        <v>3</v>
      </c>
      <c r="L35" s="61">
        <v>4</v>
      </c>
      <c r="M35" s="61">
        <v>5</v>
      </c>
      <c r="N35" s="61">
        <v>6</v>
      </c>
      <c r="O35" s="61">
        <v>7</v>
      </c>
      <c r="P35" s="61">
        <v>8</v>
      </c>
      <c r="Q35" s="61">
        <v>9</v>
      </c>
      <c r="R35" s="78">
        <v>10</v>
      </c>
      <c r="S35" s="61">
        <v>11</v>
      </c>
    </row>
    <row r="36" spans="1:20" ht="27" customHeight="1" x14ac:dyDescent="0.2">
      <c r="A36" s="61">
        <v>1</v>
      </c>
      <c r="B36" s="137" t="s">
        <v>52</v>
      </c>
      <c r="C36" s="138"/>
      <c r="D36" s="138"/>
      <c r="E36" s="138"/>
      <c r="F36" s="138"/>
      <c r="G36" s="138"/>
      <c r="H36" s="138"/>
      <c r="I36" s="138"/>
      <c r="J36" s="139"/>
      <c r="K36" s="80"/>
      <c r="L36" s="79"/>
      <c r="M36" s="80"/>
      <c r="N36" s="80"/>
      <c r="O36" s="79"/>
      <c r="P36" s="80"/>
      <c r="Q36" s="80"/>
      <c r="R36" s="79"/>
      <c r="S36" s="63"/>
    </row>
    <row r="37" spans="1:20" ht="106.5" customHeight="1" x14ac:dyDescent="0.2">
      <c r="A37" s="9">
        <v>2</v>
      </c>
      <c r="B37" s="128" t="s">
        <v>54</v>
      </c>
      <c r="C37" s="129"/>
      <c r="D37" s="129"/>
      <c r="E37" s="129"/>
      <c r="F37" s="129"/>
      <c r="G37" s="129"/>
      <c r="H37" s="129"/>
      <c r="I37" s="129"/>
      <c r="J37" s="130"/>
      <c r="K37" s="79"/>
      <c r="L37" s="80"/>
      <c r="M37" s="79"/>
      <c r="N37" s="79"/>
      <c r="O37" s="80"/>
      <c r="P37" s="79"/>
      <c r="Q37" s="79"/>
      <c r="R37" s="80"/>
      <c r="S37" s="63"/>
    </row>
    <row r="38" spans="1:20" ht="35.25" customHeight="1" x14ac:dyDescent="0.2">
      <c r="A38" s="9">
        <v>3</v>
      </c>
      <c r="B38" s="128" t="s">
        <v>53</v>
      </c>
      <c r="C38" s="129"/>
      <c r="D38" s="129"/>
      <c r="E38" s="129"/>
      <c r="F38" s="129"/>
      <c r="G38" s="129"/>
      <c r="H38" s="129"/>
      <c r="I38" s="129"/>
      <c r="J38" s="130"/>
      <c r="K38" s="79"/>
      <c r="L38" s="80"/>
      <c r="M38" s="79"/>
      <c r="N38" s="79"/>
      <c r="O38" s="80"/>
      <c r="P38" s="79"/>
      <c r="Q38" s="79"/>
      <c r="R38" s="80"/>
      <c r="S38" s="63"/>
    </row>
    <row r="39" spans="1:20" ht="81.75" customHeight="1" x14ac:dyDescent="0.2">
      <c r="A39" s="9">
        <v>4</v>
      </c>
      <c r="B39" s="128" t="s">
        <v>55</v>
      </c>
      <c r="C39" s="129"/>
      <c r="D39" s="129"/>
      <c r="E39" s="129"/>
      <c r="F39" s="129"/>
      <c r="G39" s="129"/>
      <c r="H39" s="129"/>
      <c r="I39" s="129"/>
      <c r="J39" s="130"/>
      <c r="K39" s="79"/>
      <c r="L39" s="80"/>
      <c r="M39" s="79"/>
      <c r="N39" s="79"/>
      <c r="O39" s="80"/>
      <c r="P39" s="79"/>
      <c r="Q39" s="79"/>
      <c r="R39" s="80"/>
      <c r="S39" s="63"/>
    </row>
    <row r="40" spans="1:20" ht="53.25" customHeight="1" x14ac:dyDescent="0.2">
      <c r="A40" s="9">
        <v>5</v>
      </c>
      <c r="B40" s="128" t="s">
        <v>56</v>
      </c>
      <c r="C40" s="129"/>
      <c r="D40" s="129"/>
      <c r="E40" s="129"/>
      <c r="F40" s="129"/>
      <c r="G40" s="129"/>
      <c r="H40" s="129"/>
      <c r="I40" s="129"/>
      <c r="J40" s="130"/>
      <c r="K40" s="79"/>
      <c r="L40" s="80"/>
      <c r="M40" s="79"/>
      <c r="N40" s="79"/>
      <c r="O40" s="80"/>
      <c r="P40" s="79"/>
      <c r="Q40" s="79"/>
      <c r="R40" s="80"/>
      <c r="S40" s="63"/>
    </row>
    <row r="41" spans="1:20" ht="66" customHeight="1" x14ac:dyDescent="0.2">
      <c r="A41" s="9">
        <v>6</v>
      </c>
      <c r="B41" s="128" t="s">
        <v>173</v>
      </c>
      <c r="C41" s="129"/>
      <c r="D41" s="129"/>
      <c r="E41" s="129"/>
      <c r="F41" s="129"/>
      <c r="G41" s="129"/>
      <c r="H41" s="129"/>
      <c r="I41" s="129"/>
      <c r="J41" s="130"/>
      <c r="K41" s="68" t="s">
        <v>179</v>
      </c>
      <c r="L41" s="66">
        <f>L36*249.48</f>
        <v>0</v>
      </c>
      <c r="M41" s="68" t="s">
        <v>179</v>
      </c>
      <c r="N41" s="68" t="s">
        <v>179</v>
      </c>
      <c r="O41" s="68" t="s">
        <v>179</v>
      </c>
      <c r="P41" s="68" t="s">
        <v>179</v>
      </c>
      <c r="Q41" s="68" t="s">
        <v>179</v>
      </c>
      <c r="R41" s="68" t="s">
        <v>179</v>
      </c>
      <c r="S41" s="67">
        <f>L41</f>
        <v>0</v>
      </c>
    </row>
    <row r="42" spans="1:20" ht="65.25" customHeight="1" x14ac:dyDescent="0.2">
      <c r="A42" s="9">
        <v>7</v>
      </c>
      <c r="B42" s="128" t="s">
        <v>88</v>
      </c>
      <c r="C42" s="129"/>
      <c r="D42" s="129"/>
      <c r="E42" s="129"/>
      <c r="F42" s="129"/>
      <c r="G42" s="129"/>
      <c r="H42" s="129"/>
      <c r="I42" s="129"/>
      <c r="J42" s="130"/>
      <c r="K42" s="68" t="s">
        <v>179</v>
      </c>
      <c r="L42" s="68" t="s">
        <v>179</v>
      </c>
      <c r="M42" s="68" t="s">
        <v>179</v>
      </c>
      <c r="N42" s="68" t="s">
        <v>179</v>
      </c>
      <c r="O42" s="66">
        <f>O36*449.06</f>
        <v>0</v>
      </c>
      <c r="P42" s="68" t="s">
        <v>179</v>
      </c>
      <c r="Q42" s="68" t="s">
        <v>179</v>
      </c>
      <c r="R42" s="66">
        <f>R36*623.7</f>
        <v>0</v>
      </c>
      <c r="S42" s="67">
        <f>O42+R42</f>
        <v>0</v>
      </c>
      <c r="T42" s="10"/>
    </row>
    <row r="43" spans="1:20" ht="66" customHeight="1" x14ac:dyDescent="0.2">
      <c r="A43" s="9">
        <v>8</v>
      </c>
      <c r="B43" s="128" t="s">
        <v>109</v>
      </c>
      <c r="C43" s="129"/>
      <c r="D43" s="129"/>
      <c r="E43" s="129"/>
      <c r="F43" s="129"/>
      <c r="G43" s="129"/>
      <c r="H43" s="129"/>
      <c r="I43" s="129"/>
      <c r="J43" s="130"/>
      <c r="K43" s="66">
        <f>K37*249.48</f>
        <v>0</v>
      </c>
      <c r="L43" s="68" t="s">
        <v>179</v>
      </c>
      <c r="M43" s="66">
        <f>M37*249.48</f>
        <v>0</v>
      </c>
      <c r="N43" s="68" t="s">
        <v>179</v>
      </c>
      <c r="O43" s="68" t="s">
        <v>179</v>
      </c>
      <c r="P43" s="68" t="s">
        <v>179</v>
      </c>
      <c r="Q43" s="68" t="s">
        <v>179</v>
      </c>
      <c r="R43" s="68" t="s">
        <v>179</v>
      </c>
      <c r="S43" s="67">
        <f>K43+M43</f>
        <v>0</v>
      </c>
      <c r="T43" s="10"/>
    </row>
    <row r="44" spans="1:20" ht="77.25" customHeight="1" x14ac:dyDescent="0.2">
      <c r="A44" s="9">
        <v>9</v>
      </c>
      <c r="B44" s="128" t="s">
        <v>89</v>
      </c>
      <c r="C44" s="129"/>
      <c r="D44" s="129"/>
      <c r="E44" s="129"/>
      <c r="F44" s="129"/>
      <c r="G44" s="129"/>
      <c r="H44" s="129"/>
      <c r="I44" s="129"/>
      <c r="J44" s="130"/>
      <c r="K44" s="68" t="s">
        <v>179</v>
      </c>
      <c r="L44" s="68" t="s">
        <v>179</v>
      </c>
      <c r="M44" s="68" t="s">
        <v>179</v>
      </c>
      <c r="N44" s="66">
        <f>N37*349.27</f>
        <v>0</v>
      </c>
      <c r="O44" s="68" t="s">
        <v>179</v>
      </c>
      <c r="P44" s="66">
        <f>P37*449.06</f>
        <v>0</v>
      </c>
      <c r="Q44" s="66">
        <f>Q37*623.7</f>
        <v>0</v>
      </c>
      <c r="R44" s="68" t="s">
        <v>179</v>
      </c>
      <c r="S44" s="67">
        <f>N44+P44+Q44</f>
        <v>0</v>
      </c>
    </row>
    <row r="45" spans="1:20" ht="67.5" customHeight="1" x14ac:dyDescent="0.2">
      <c r="A45" s="9">
        <v>10</v>
      </c>
      <c r="B45" s="128" t="s">
        <v>80</v>
      </c>
      <c r="C45" s="129"/>
      <c r="D45" s="129"/>
      <c r="E45" s="129"/>
      <c r="F45" s="129"/>
      <c r="G45" s="129"/>
      <c r="H45" s="129"/>
      <c r="I45" s="129"/>
      <c r="J45" s="130"/>
      <c r="K45" s="66">
        <f>K38*249.48</f>
        <v>0</v>
      </c>
      <c r="L45" s="68" t="s">
        <v>179</v>
      </c>
      <c r="M45" s="66">
        <f>M38*249.48</f>
        <v>0</v>
      </c>
      <c r="N45" s="68" t="s">
        <v>179</v>
      </c>
      <c r="O45" s="68"/>
      <c r="P45" s="68" t="s">
        <v>179</v>
      </c>
      <c r="Q45" s="68" t="s">
        <v>179</v>
      </c>
      <c r="R45" s="68" t="s">
        <v>179</v>
      </c>
      <c r="S45" s="67">
        <f>K45+M45</f>
        <v>0</v>
      </c>
    </row>
    <row r="46" spans="1:20" ht="76.5" customHeight="1" x14ac:dyDescent="0.2">
      <c r="A46" s="9">
        <v>11</v>
      </c>
      <c r="B46" s="128" t="s">
        <v>90</v>
      </c>
      <c r="C46" s="129"/>
      <c r="D46" s="129"/>
      <c r="E46" s="129"/>
      <c r="F46" s="129"/>
      <c r="G46" s="129"/>
      <c r="H46" s="129"/>
      <c r="I46" s="129"/>
      <c r="J46" s="130"/>
      <c r="K46" s="68" t="s">
        <v>179</v>
      </c>
      <c r="L46" s="68" t="s">
        <v>179</v>
      </c>
      <c r="M46" s="68" t="s">
        <v>179</v>
      </c>
      <c r="N46" s="66">
        <f>N38*349.27</f>
        <v>0</v>
      </c>
      <c r="O46" s="68"/>
      <c r="P46" s="66">
        <f>P38*449.06</f>
        <v>0</v>
      </c>
      <c r="Q46" s="66">
        <f>Q38*623.7</f>
        <v>0</v>
      </c>
      <c r="R46" s="68" t="s">
        <v>179</v>
      </c>
      <c r="S46" s="67">
        <f>N46+P46+Q46</f>
        <v>0</v>
      </c>
    </row>
    <row r="47" spans="1:20" ht="63.75" customHeight="1" x14ac:dyDescent="0.2">
      <c r="A47" s="9">
        <v>12</v>
      </c>
      <c r="B47" s="128" t="s">
        <v>81</v>
      </c>
      <c r="C47" s="129"/>
      <c r="D47" s="129"/>
      <c r="E47" s="129"/>
      <c r="F47" s="129"/>
      <c r="G47" s="129"/>
      <c r="H47" s="129"/>
      <c r="I47" s="129"/>
      <c r="J47" s="130"/>
      <c r="K47" s="66">
        <f>K39*249.48</f>
        <v>0</v>
      </c>
      <c r="L47" s="68" t="s">
        <v>179</v>
      </c>
      <c r="M47" s="66">
        <f>M39*249.48</f>
        <v>0</v>
      </c>
      <c r="N47" s="68" t="s">
        <v>179</v>
      </c>
      <c r="O47" s="68" t="s">
        <v>179</v>
      </c>
      <c r="P47" s="68" t="s">
        <v>179</v>
      </c>
      <c r="Q47" s="68" t="s">
        <v>179</v>
      </c>
      <c r="R47" s="68" t="s">
        <v>179</v>
      </c>
      <c r="S47" s="67">
        <f>K47+M47</f>
        <v>0</v>
      </c>
    </row>
    <row r="48" spans="1:20" ht="77.25" customHeight="1" x14ac:dyDescent="0.2">
      <c r="A48" s="9">
        <v>13</v>
      </c>
      <c r="B48" s="128" t="s">
        <v>91</v>
      </c>
      <c r="C48" s="129"/>
      <c r="D48" s="129"/>
      <c r="E48" s="129"/>
      <c r="F48" s="129"/>
      <c r="G48" s="129"/>
      <c r="H48" s="129"/>
      <c r="I48" s="129"/>
      <c r="J48" s="130"/>
      <c r="K48" s="68"/>
      <c r="L48" s="68" t="s">
        <v>179</v>
      </c>
      <c r="M48" s="68" t="s">
        <v>179</v>
      </c>
      <c r="N48" s="66">
        <f>N39*349.27</f>
        <v>0</v>
      </c>
      <c r="O48" s="68"/>
      <c r="P48" s="66">
        <f>P39*449.06</f>
        <v>0</v>
      </c>
      <c r="Q48" s="66">
        <f>Q39*623.7</f>
        <v>0</v>
      </c>
      <c r="R48" s="68" t="s">
        <v>179</v>
      </c>
      <c r="S48" s="67">
        <f>N48+P48+Q48</f>
        <v>0</v>
      </c>
    </row>
    <row r="49" spans="1:19" ht="102" customHeight="1" x14ac:dyDescent="0.2">
      <c r="A49" s="9">
        <v>14</v>
      </c>
      <c r="B49" s="128" t="s">
        <v>92</v>
      </c>
      <c r="C49" s="129"/>
      <c r="D49" s="129"/>
      <c r="E49" s="129"/>
      <c r="F49" s="129"/>
      <c r="G49" s="129"/>
      <c r="H49" s="129"/>
      <c r="I49" s="129"/>
      <c r="J49" s="130"/>
      <c r="K49" s="66">
        <f>K40*249.48</f>
        <v>0</v>
      </c>
      <c r="L49" s="68" t="s">
        <v>179</v>
      </c>
      <c r="M49" s="66">
        <f>M40*249.48</f>
        <v>0</v>
      </c>
      <c r="N49" s="66">
        <f>N40*349.27</f>
        <v>0</v>
      </c>
      <c r="O49" s="68"/>
      <c r="P49" s="66">
        <f>P40*449.06</f>
        <v>0</v>
      </c>
      <c r="Q49" s="66">
        <f>Q40*623.7</f>
        <v>0</v>
      </c>
      <c r="R49" s="68" t="s">
        <v>179</v>
      </c>
      <c r="S49" s="67">
        <f>K49+M49+N49+P49+Q49</f>
        <v>0</v>
      </c>
    </row>
    <row r="50" spans="1:19" ht="28.5" customHeight="1" x14ac:dyDescent="0.2">
      <c r="A50" s="9">
        <v>15</v>
      </c>
      <c r="B50" s="128" t="s">
        <v>57</v>
      </c>
      <c r="C50" s="129"/>
      <c r="D50" s="129"/>
      <c r="E50" s="129"/>
      <c r="F50" s="129"/>
      <c r="G50" s="129"/>
      <c r="H50" s="129"/>
      <c r="I50" s="129"/>
      <c r="J50" s="130"/>
      <c r="K50" s="67">
        <f>K43+K45+K47+K49</f>
        <v>0</v>
      </c>
      <c r="L50" s="67">
        <f>L41</f>
        <v>0</v>
      </c>
      <c r="M50" s="67">
        <f>M43+M45+M47+M49</f>
        <v>0</v>
      </c>
      <c r="N50" s="67">
        <f>N44+N46+N48+N49</f>
        <v>0</v>
      </c>
      <c r="O50" s="67">
        <f>O42</f>
        <v>0</v>
      </c>
      <c r="P50" s="67">
        <f>P44+P46+P48+P49</f>
        <v>0</v>
      </c>
      <c r="Q50" s="67">
        <f>SUM(Q44+Q46+Q48+Q49)</f>
        <v>0</v>
      </c>
      <c r="R50" s="67">
        <f>R42</f>
        <v>0</v>
      </c>
      <c r="S50" s="67">
        <f>SUM(S41:S49)</f>
        <v>0</v>
      </c>
    </row>
    <row r="51" spans="1:19" ht="14.25" x14ac:dyDescent="0.2">
      <c r="A51" s="8"/>
      <c r="B51" s="6"/>
      <c r="C51" s="6"/>
    </row>
    <row r="52" spans="1:19" ht="30" customHeight="1" thickBot="1" x14ac:dyDescent="0.25">
      <c r="A52" s="140" t="s">
        <v>45</v>
      </c>
      <c r="B52" s="140"/>
      <c r="C52" s="140"/>
      <c r="D52" s="140"/>
      <c r="E52" s="140"/>
      <c r="F52" s="140"/>
      <c r="G52" s="140"/>
      <c r="H52" s="140"/>
      <c r="I52" s="140"/>
      <c r="J52" s="140"/>
      <c r="K52" s="140"/>
      <c r="L52" s="140"/>
      <c r="M52" s="140"/>
      <c r="N52" s="140"/>
      <c r="O52" s="140"/>
      <c r="P52" s="140"/>
      <c r="Q52" s="140"/>
      <c r="R52" s="140"/>
      <c r="S52" s="140"/>
    </row>
    <row r="53" spans="1:19" ht="18.75" customHeight="1" thickBot="1" x14ac:dyDescent="0.25">
      <c r="A53" s="40" t="s">
        <v>44</v>
      </c>
      <c r="B53" s="17"/>
      <c r="C53" s="17"/>
      <c r="D53" s="17"/>
      <c r="E53" s="17"/>
      <c r="G53" s="17"/>
      <c r="H53" s="17"/>
      <c r="I53" s="20">
        <f>S50</f>
        <v>0</v>
      </c>
      <c r="J53" s="17"/>
      <c r="K53" s="16"/>
    </row>
    <row r="54" spans="1:19" ht="18.75" customHeight="1" x14ac:dyDescent="0.2">
      <c r="A54" s="40"/>
      <c r="B54" s="17"/>
      <c r="C54" s="17"/>
      <c r="D54" s="17"/>
      <c r="E54" s="17"/>
      <c r="F54" s="22"/>
      <c r="G54" s="17"/>
      <c r="H54" s="17"/>
      <c r="I54" s="17"/>
      <c r="J54" s="17"/>
      <c r="K54" s="16"/>
    </row>
    <row r="55" spans="1:19" ht="18.75" customHeight="1" x14ac:dyDescent="0.2">
      <c r="A55" s="40"/>
      <c r="B55" s="17"/>
      <c r="C55" s="17"/>
      <c r="D55" s="17"/>
      <c r="E55" s="17"/>
      <c r="F55" s="22"/>
      <c r="G55" s="17"/>
      <c r="H55" s="17"/>
      <c r="I55" s="17"/>
      <c r="J55" s="17"/>
      <c r="K55" s="16"/>
    </row>
    <row r="56" spans="1:19" ht="34.5" customHeight="1" x14ac:dyDescent="0.25">
      <c r="A56" s="96" t="s">
        <v>41</v>
      </c>
      <c r="B56" s="131"/>
      <c r="C56" s="131"/>
      <c r="D56" s="131"/>
      <c r="E56" s="131"/>
      <c r="F56" s="131"/>
      <c r="G56" s="131"/>
      <c r="H56" s="131"/>
      <c r="I56" s="131"/>
      <c r="J56" s="131"/>
      <c r="K56" s="131"/>
      <c r="L56" s="131"/>
      <c r="M56" s="131"/>
      <c r="N56" s="131"/>
      <c r="O56" s="131"/>
      <c r="P56" s="131"/>
      <c r="Q56" s="131"/>
      <c r="R56" s="131"/>
      <c r="S56" s="131"/>
    </row>
    <row r="57" spans="1:19" ht="18" x14ac:dyDescent="0.25">
      <c r="A57" s="77"/>
      <c r="B57" s="77"/>
      <c r="C57" s="77"/>
      <c r="D57" s="77"/>
      <c r="E57" s="77"/>
      <c r="F57" s="77"/>
      <c r="G57" s="77"/>
      <c r="H57" s="77"/>
      <c r="I57" s="77"/>
      <c r="J57" s="77"/>
      <c r="K57" s="77"/>
      <c r="L57" s="77"/>
      <c r="M57" s="77"/>
      <c r="N57" s="77"/>
      <c r="O57" s="77"/>
      <c r="P57" s="77"/>
      <c r="Q57" s="77"/>
      <c r="R57" s="77"/>
      <c r="S57" s="77"/>
    </row>
    <row r="58" spans="1:19" ht="67.5" customHeight="1" x14ac:dyDescent="0.2">
      <c r="A58" s="97" t="s">
        <v>6</v>
      </c>
      <c r="B58" s="97" t="s">
        <v>24</v>
      </c>
      <c r="C58" s="97"/>
      <c r="D58" s="97"/>
      <c r="E58" s="97"/>
      <c r="F58" s="97"/>
      <c r="G58" s="97"/>
      <c r="H58" s="97"/>
      <c r="I58" s="97"/>
      <c r="J58" s="97"/>
      <c r="K58" s="119" t="s">
        <v>25</v>
      </c>
      <c r="L58" s="120"/>
      <c r="M58" s="120"/>
      <c r="N58" s="120"/>
      <c r="O58" s="120"/>
      <c r="P58" s="120"/>
      <c r="Q58" s="120"/>
      <c r="R58" s="141"/>
      <c r="S58" s="71" t="s">
        <v>7</v>
      </c>
    </row>
    <row r="59" spans="1:19" x14ac:dyDescent="0.2">
      <c r="A59" s="97"/>
      <c r="B59" s="97"/>
      <c r="C59" s="97"/>
      <c r="D59" s="97"/>
      <c r="E59" s="97"/>
      <c r="F59" s="97"/>
      <c r="G59" s="97"/>
      <c r="H59" s="97"/>
      <c r="I59" s="97"/>
      <c r="J59" s="97"/>
      <c r="K59" s="71" t="s">
        <v>8</v>
      </c>
      <c r="L59" s="71" t="s">
        <v>9</v>
      </c>
      <c r="M59" s="71" t="s">
        <v>10</v>
      </c>
      <c r="N59" s="71" t="s">
        <v>11</v>
      </c>
      <c r="O59" s="71" t="s">
        <v>12</v>
      </c>
      <c r="P59" s="71" t="s">
        <v>13</v>
      </c>
      <c r="Q59" s="71" t="s">
        <v>14</v>
      </c>
      <c r="R59" s="34" t="s">
        <v>15</v>
      </c>
      <c r="S59" s="71"/>
    </row>
    <row r="60" spans="1:19" s="69" customFormat="1" ht="15" customHeight="1" x14ac:dyDescent="0.25">
      <c r="A60" s="61">
        <v>1</v>
      </c>
      <c r="B60" s="134">
        <v>2</v>
      </c>
      <c r="C60" s="135"/>
      <c r="D60" s="135"/>
      <c r="E60" s="135"/>
      <c r="F60" s="135"/>
      <c r="G60" s="135"/>
      <c r="H60" s="135"/>
      <c r="I60" s="135"/>
      <c r="J60" s="136"/>
      <c r="K60" s="61">
        <v>3</v>
      </c>
      <c r="L60" s="61">
        <v>4</v>
      </c>
      <c r="M60" s="61">
        <v>5</v>
      </c>
      <c r="N60" s="61">
        <v>6</v>
      </c>
      <c r="O60" s="61">
        <v>7</v>
      </c>
      <c r="P60" s="61">
        <v>8</v>
      </c>
      <c r="Q60" s="61">
        <v>9</v>
      </c>
      <c r="R60" s="78">
        <v>10</v>
      </c>
      <c r="S60" s="61">
        <v>11</v>
      </c>
    </row>
    <row r="61" spans="1:19" ht="26.45" customHeight="1" x14ac:dyDescent="0.2">
      <c r="A61" s="61">
        <v>1</v>
      </c>
      <c r="B61" s="137" t="s">
        <v>58</v>
      </c>
      <c r="C61" s="138"/>
      <c r="D61" s="138"/>
      <c r="E61" s="138"/>
      <c r="F61" s="138"/>
      <c r="G61" s="138"/>
      <c r="H61" s="138"/>
      <c r="I61" s="138"/>
      <c r="J61" s="139"/>
      <c r="K61" s="81"/>
      <c r="L61" s="81"/>
      <c r="M61" s="81"/>
      <c r="N61" s="81"/>
      <c r="O61" s="81"/>
      <c r="P61" s="81"/>
      <c r="Q61" s="81"/>
      <c r="R61" s="82"/>
      <c r="S61" s="63"/>
    </row>
    <row r="62" spans="1:19" ht="65.25" customHeight="1" x14ac:dyDescent="0.2">
      <c r="A62" s="9">
        <v>2</v>
      </c>
      <c r="B62" s="128" t="s">
        <v>123</v>
      </c>
      <c r="C62" s="129"/>
      <c r="D62" s="129"/>
      <c r="E62" s="129"/>
      <c r="F62" s="129"/>
      <c r="G62" s="129"/>
      <c r="H62" s="129"/>
      <c r="I62" s="129"/>
      <c r="J62" s="130"/>
      <c r="K62" s="62">
        <f>K61*128.7</f>
        <v>0</v>
      </c>
      <c r="L62" s="62">
        <f>L61*128.7</f>
        <v>0</v>
      </c>
      <c r="M62" s="62">
        <f>M61*128.7</f>
        <v>0</v>
      </c>
      <c r="N62" s="62">
        <f>N61*64.35</f>
        <v>0</v>
      </c>
      <c r="O62" s="62">
        <f>O61*64.35</f>
        <v>0</v>
      </c>
      <c r="P62" s="62">
        <f>P61*64.35</f>
        <v>0</v>
      </c>
      <c r="Q62" s="62">
        <f>Q61*64.35</f>
        <v>0</v>
      </c>
      <c r="R62" s="83">
        <f>R61*64.35</f>
        <v>0</v>
      </c>
      <c r="S62" s="62">
        <f>K62+L62+M62+N62+O62+P62+Q62+R62</f>
        <v>0</v>
      </c>
    </row>
    <row r="63" spans="1:19" ht="21.75" customHeight="1" x14ac:dyDescent="0.2">
      <c r="A63" s="8"/>
      <c r="B63" s="6"/>
      <c r="C63" s="6"/>
    </row>
    <row r="64" spans="1:19" ht="42" customHeight="1" thickBot="1" x14ac:dyDescent="0.25">
      <c r="A64" s="142" t="s">
        <v>42</v>
      </c>
      <c r="B64" s="142"/>
      <c r="C64" s="142"/>
      <c r="D64" s="142"/>
      <c r="E64" s="142"/>
      <c r="F64" s="142"/>
      <c r="G64" s="142"/>
      <c r="H64" s="142"/>
      <c r="I64" s="142"/>
      <c r="J64" s="142"/>
      <c r="K64" s="142"/>
      <c r="L64" s="142"/>
      <c r="M64" s="142"/>
      <c r="N64" s="142"/>
      <c r="O64" s="142"/>
      <c r="P64" s="142"/>
      <c r="Q64" s="142"/>
      <c r="R64" s="142"/>
      <c r="S64" s="142"/>
    </row>
    <row r="65" spans="1:19" ht="13.5" thickBot="1" x14ac:dyDescent="0.25">
      <c r="A65" s="40" t="s">
        <v>43</v>
      </c>
      <c r="B65" s="40"/>
      <c r="C65" s="40"/>
      <c r="D65" s="40"/>
      <c r="F65" s="40"/>
      <c r="G65" s="20">
        <f>S62</f>
        <v>0</v>
      </c>
      <c r="H65" s="40"/>
      <c r="I65" s="40"/>
      <c r="J65" s="40"/>
      <c r="K65" s="40"/>
      <c r="L65" s="22"/>
      <c r="M65" s="18"/>
    </row>
    <row r="66" spans="1:19" x14ac:dyDescent="0.2">
      <c r="A66" s="40"/>
      <c r="B66" s="40"/>
      <c r="C66" s="40"/>
      <c r="D66" s="40"/>
      <c r="E66" s="40"/>
      <c r="F66" s="40"/>
      <c r="G66" s="40"/>
      <c r="H66" s="40"/>
      <c r="I66" s="40"/>
      <c r="J66" s="40"/>
      <c r="K66" s="40"/>
      <c r="L66" s="22"/>
      <c r="M66" s="18"/>
    </row>
    <row r="67" spans="1:19" ht="26.25" customHeight="1" x14ac:dyDescent="0.2">
      <c r="A67" s="40"/>
      <c r="B67" s="40"/>
      <c r="C67" s="40"/>
      <c r="D67" s="40"/>
      <c r="E67" s="40"/>
      <c r="F67" s="40"/>
      <c r="G67" s="40"/>
      <c r="H67" s="40"/>
      <c r="I67" s="40"/>
      <c r="J67" s="40"/>
      <c r="K67" s="40"/>
      <c r="M67" s="18"/>
    </row>
    <row r="68" spans="1:19" ht="68.25" customHeight="1" x14ac:dyDescent="0.25">
      <c r="A68" s="96" t="s">
        <v>79</v>
      </c>
      <c r="B68" s="96"/>
      <c r="C68" s="96"/>
      <c r="D68" s="96"/>
      <c r="E68" s="96"/>
      <c r="F68" s="96"/>
      <c r="G68" s="96"/>
      <c r="H68" s="96"/>
      <c r="I68" s="96"/>
      <c r="J68" s="96"/>
      <c r="K68" s="96"/>
      <c r="L68" s="96"/>
      <c r="M68" s="96"/>
      <c r="N68" s="96"/>
      <c r="O68" s="96"/>
      <c r="P68" s="96"/>
      <c r="Q68" s="96"/>
      <c r="R68" s="96"/>
      <c r="S68" s="96"/>
    </row>
    <row r="69" spans="1:19" x14ac:dyDescent="0.2">
      <c r="A69" s="40"/>
      <c r="B69" s="40"/>
      <c r="C69" s="40"/>
      <c r="D69" s="40"/>
      <c r="E69" s="40"/>
      <c r="F69" s="40"/>
      <c r="G69" s="40"/>
      <c r="H69" s="40"/>
      <c r="I69" s="40"/>
      <c r="J69" s="40"/>
      <c r="K69" s="40"/>
      <c r="L69" s="22"/>
      <c r="M69" s="18"/>
    </row>
    <row r="70" spans="1:19" ht="66.75" customHeight="1" x14ac:dyDescent="0.2">
      <c r="A70" s="97" t="s">
        <v>6</v>
      </c>
      <c r="B70" s="97" t="s">
        <v>24</v>
      </c>
      <c r="C70" s="97"/>
      <c r="D70" s="97"/>
      <c r="E70" s="97"/>
      <c r="F70" s="97"/>
      <c r="G70" s="97"/>
      <c r="H70" s="97"/>
      <c r="I70" s="97"/>
      <c r="J70" s="97"/>
      <c r="K70" s="119" t="s">
        <v>25</v>
      </c>
      <c r="L70" s="120"/>
      <c r="M70" s="120"/>
      <c r="N70" s="120"/>
      <c r="O70" s="120"/>
      <c r="P70" s="120"/>
      <c r="Q70" s="120"/>
      <c r="R70" s="141"/>
      <c r="S70" s="98" t="s">
        <v>7</v>
      </c>
    </row>
    <row r="71" spans="1:19" ht="30" customHeight="1" x14ac:dyDescent="0.2">
      <c r="A71" s="97"/>
      <c r="B71" s="97"/>
      <c r="C71" s="97"/>
      <c r="D71" s="97"/>
      <c r="E71" s="97"/>
      <c r="F71" s="97"/>
      <c r="G71" s="97"/>
      <c r="H71" s="97"/>
      <c r="I71" s="97"/>
      <c r="J71" s="97"/>
      <c r="K71" s="71" t="s">
        <v>8</v>
      </c>
      <c r="L71" s="71" t="s">
        <v>9</v>
      </c>
      <c r="M71" s="71" t="s">
        <v>10</v>
      </c>
      <c r="N71" s="71" t="s">
        <v>11</v>
      </c>
      <c r="O71" s="71" t="s">
        <v>12</v>
      </c>
      <c r="P71" s="71" t="s">
        <v>13</v>
      </c>
      <c r="Q71" s="71" t="s">
        <v>14</v>
      </c>
      <c r="R71" s="71" t="s">
        <v>15</v>
      </c>
      <c r="S71" s="99"/>
    </row>
    <row r="72" spans="1:19" s="69" customFormat="1" x14ac:dyDescent="0.25">
      <c r="A72" s="61">
        <v>1</v>
      </c>
      <c r="B72" s="134">
        <v>2</v>
      </c>
      <c r="C72" s="135"/>
      <c r="D72" s="135"/>
      <c r="E72" s="135"/>
      <c r="F72" s="135"/>
      <c r="G72" s="135"/>
      <c r="H72" s="135"/>
      <c r="I72" s="135"/>
      <c r="J72" s="136"/>
      <c r="K72" s="61">
        <v>3</v>
      </c>
      <c r="L72" s="61">
        <v>4</v>
      </c>
      <c r="M72" s="61">
        <v>5</v>
      </c>
      <c r="N72" s="61">
        <v>6</v>
      </c>
      <c r="O72" s="61">
        <v>7</v>
      </c>
      <c r="P72" s="61">
        <v>8</v>
      </c>
      <c r="Q72" s="61">
        <v>9</v>
      </c>
      <c r="R72" s="61">
        <v>10</v>
      </c>
      <c r="S72" s="61">
        <v>11</v>
      </c>
    </row>
    <row r="73" spans="1:19" ht="90" customHeight="1" x14ac:dyDescent="0.2">
      <c r="A73" s="9">
        <v>1</v>
      </c>
      <c r="B73" s="128" t="s">
        <v>185</v>
      </c>
      <c r="C73" s="129"/>
      <c r="D73" s="129"/>
      <c r="E73" s="129"/>
      <c r="F73" s="129"/>
      <c r="G73" s="129"/>
      <c r="H73" s="129"/>
      <c r="I73" s="129"/>
      <c r="J73" s="130"/>
      <c r="K73" s="79"/>
      <c r="L73" s="79"/>
      <c r="M73" s="79"/>
      <c r="N73" s="79"/>
      <c r="O73" s="79"/>
      <c r="P73" s="79"/>
      <c r="Q73" s="79"/>
      <c r="R73" s="79"/>
      <c r="S73" s="63"/>
    </row>
    <row r="74" spans="1:19" ht="90.75" customHeight="1" x14ac:dyDescent="0.2">
      <c r="A74" s="9">
        <v>2</v>
      </c>
      <c r="B74" s="128" t="s">
        <v>186</v>
      </c>
      <c r="C74" s="129"/>
      <c r="D74" s="129"/>
      <c r="E74" s="129"/>
      <c r="F74" s="129"/>
      <c r="G74" s="129"/>
      <c r="H74" s="129"/>
      <c r="I74" s="129"/>
      <c r="J74" s="130"/>
      <c r="K74" s="79"/>
      <c r="L74" s="79"/>
      <c r="M74" s="79"/>
      <c r="N74" s="79"/>
      <c r="O74" s="79"/>
      <c r="P74" s="79"/>
      <c r="Q74" s="79"/>
      <c r="R74" s="79"/>
      <c r="S74" s="63"/>
    </row>
    <row r="75" spans="1:19" ht="42.75" customHeight="1" x14ac:dyDescent="0.2">
      <c r="A75" s="9">
        <v>3</v>
      </c>
      <c r="B75" s="128" t="s">
        <v>59</v>
      </c>
      <c r="C75" s="129"/>
      <c r="D75" s="129"/>
      <c r="E75" s="129"/>
      <c r="F75" s="129"/>
      <c r="G75" s="129"/>
      <c r="H75" s="129"/>
      <c r="I75" s="129"/>
      <c r="J75" s="130"/>
      <c r="K75" s="79"/>
      <c r="L75" s="79"/>
      <c r="M75" s="79"/>
      <c r="N75" s="79"/>
      <c r="O75" s="79"/>
      <c r="P75" s="79"/>
      <c r="Q75" s="79"/>
      <c r="R75" s="79"/>
      <c r="S75" s="63"/>
    </row>
    <row r="76" spans="1:19" ht="54" customHeight="1" x14ac:dyDescent="0.2">
      <c r="A76" s="9">
        <v>4</v>
      </c>
      <c r="B76" s="128" t="s">
        <v>60</v>
      </c>
      <c r="C76" s="129"/>
      <c r="D76" s="129"/>
      <c r="E76" s="129"/>
      <c r="F76" s="129"/>
      <c r="G76" s="129"/>
      <c r="H76" s="129"/>
      <c r="I76" s="129"/>
      <c r="J76" s="130"/>
      <c r="K76" s="80"/>
      <c r="L76" s="80"/>
      <c r="M76" s="80"/>
      <c r="N76" s="80"/>
      <c r="O76" s="79"/>
      <c r="P76" s="79"/>
      <c r="Q76" s="80"/>
      <c r="R76" s="79"/>
      <c r="S76" s="63"/>
    </row>
    <row r="77" spans="1:19" ht="54" customHeight="1" x14ac:dyDescent="0.2">
      <c r="A77" s="9">
        <v>5</v>
      </c>
      <c r="B77" s="128" t="s">
        <v>187</v>
      </c>
      <c r="C77" s="129"/>
      <c r="D77" s="129"/>
      <c r="E77" s="129"/>
      <c r="F77" s="129"/>
      <c r="G77" s="129"/>
      <c r="H77" s="129"/>
      <c r="I77" s="129"/>
      <c r="J77" s="130"/>
      <c r="K77" s="79"/>
      <c r="L77" s="79"/>
      <c r="M77" s="79"/>
      <c r="N77" s="79"/>
      <c r="O77" s="79"/>
      <c r="P77" s="79"/>
      <c r="Q77" s="79"/>
      <c r="R77" s="79"/>
      <c r="S77" s="63"/>
    </row>
    <row r="78" spans="1:19" ht="57" customHeight="1" x14ac:dyDescent="0.2">
      <c r="A78" s="9">
        <v>6</v>
      </c>
      <c r="B78" s="128" t="s">
        <v>188</v>
      </c>
      <c r="C78" s="129"/>
      <c r="D78" s="129"/>
      <c r="E78" s="129"/>
      <c r="F78" s="129"/>
      <c r="G78" s="129"/>
      <c r="H78" s="129"/>
      <c r="I78" s="129"/>
      <c r="J78" s="130"/>
      <c r="K78" s="79"/>
      <c r="L78" s="79"/>
      <c r="M78" s="79"/>
      <c r="N78" s="79"/>
      <c r="O78" s="79"/>
      <c r="P78" s="79"/>
      <c r="Q78" s="79"/>
      <c r="R78" s="79"/>
      <c r="S78" s="68"/>
    </row>
    <row r="79" spans="1:19" ht="45.75" customHeight="1" x14ac:dyDescent="0.2">
      <c r="A79" s="9">
        <v>7</v>
      </c>
      <c r="B79" s="128" t="s">
        <v>61</v>
      </c>
      <c r="C79" s="129"/>
      <c r="D79" s="129"/>
      <c r="E79" s="129"/>
      <c r="F79" s="129"/>
      <c r="G79" s="129"/>
      <c r="H79" s="129"/>
      <c r="I79" s="129"/>
      <c r="J79" s="130"/>
      <c r="K79" s="79"/>
      <c r="L79" s="79"/>
      <c r="M79" s="79"/>
      <c r="N79" s="79"/>
      <c r="O79" s="79"/>
      <c r="P79" s="79"/>
      <c r="Q79" s="79"/>
      <c r="R79" s="79"/>
      <c r="S79" s="68"/>
    </row>
    <row r="80" spans="1:19" ht="65.25" customHeight="1" x14ac:dyDescent="0.2">
      <c r="A80" s="9">
        <v>8</v>
      </c>
      <c r="B80" s="128" t="s">
        <v>93</v>
      </c>
      <c r="C80" s="129"/>
      <c r="D80" s="129"/>
      <c r="E80" s="129"/>
      <c r="F80" s="129"/>
      <c r="G80" s="129"/>
      <c r="H80" s="129"/>
      <c r="I80" s="129"/>
      <c r="J80" s="130"/>
      <c r="K80" s="66">
        <f>K73*207.9</f>
        <v>0</v>
      </c>
      <c r="L80" s="66">
        <f>L73*207.9</f>
        <v>0</v>
      </c>
      <c r="M80" s="66">
        <f>M73*207.9</f>
        <v>0</v>
      </c>
      <c r="N80" s="68"/>
      <c r="O80" s="68"/>
      <c r="P80" s="68"/>
      <c r="Q80" s="68"/>
      <c r="R80" s="68"/>
      <c r="S80" s="67">
        <f>SUM(K80:M80)</f>
        <v>0</v>
      </c>
    </row>
    <row r="81" spans="1:19" ht="67.5" customHeight="1" x14ac:dyDescent="0.2">
      <c r="A81" s="9">
        <v>9</v>
      </c>
      <c r="B81" s="128" t="s">
        <v>83</v>
      </c>
      <c r="C81" s="129"/>
      <c r="D81" s="129"/>
      <c r="E81" s="129"/>
      <c r="F81" s="129"/>
      <c r="G81" s="129"/>
      <c r="H81" s="129"/>
      <c r="I81" s="129"/>
      <c r="J81" s="130"/>
      <c r="K81" s="66">
        <f>K74*249.48</f>
        <v>0</v>
      </c>
      <c r="L81" s="66">
        <f>L74*249.48</f>
        <v>0</v>
      </c>
      <c r="M81" s="66">
        <f>M74*249.48</f>
        <v>0</v>
      </c>
      <c r="N81" s="68"/>
      <c r="O81" s="68"/>
      <c r="P81" s="68"/>
      <c r="Q81" s="68"/>
      <c r="R81" s="68"/>
      <c r="S81" s="67">
        <f>SUM(K81:M81)</f>
        <v>0</v>
      </c>
    </row>
    <row r="82" spans="1:19" ht="81" customHeight="1" x14ac:dyDescent="0.2">
      <c r="A82" s="9">
        <v>10</v>
      </c>
      <c r="B82" s="128" t="s">
        <v>84</v>
      </c>
      <c r="C82" s="129"/>
      <c r="D82" s="129"/>
      <c r="E82" s="129"/>
      <c r="F82" s="129"/>
      <c r="G82" s="129"/>
      <c r="H82" s="129"/>
      <c r="I82" s="129"/>
      <c r="J82" s="130"/>
      <c r="K82" s="68"/>
      <c r="L82" s="68"/>
      <c r="M82" s="68"/>
      <c r="N82" s="66">
        <f>N73*291.06</f>
        <v>0</v>
      </c>
      <c r="O82" s="66">
        <f>O73*374.22</f>
        <v>0</v>
      </c>
      <c r="P82" s="66">
        <f>P73*374.22</f>
        <v>0</v>
      </c>
      <c r="Q82" s="66">
        <f>Q73*519.75</f>
        <v>0</v>
      </c>
      <c r="R82" s="66">
        <f>R73*519.75</f>
        <v>0</v>
      </c>
      <c r="S82" s="67">
        <f>SUM(N82:R82)</f>
        <v>0</v>
      </c>
    </row>
    <row r="83" spans="1:19" ht="79.5" customHeight="1" x14ac:dyDescent="0.2">
      <c r="A83" s="9">
        <v>11</v>
      </c>
      <c r="B83" s="128" t="s">
        <v>94</v>
      </c>
      <c r="C83" s="129"/>
      <c r="D83" s="129"/>
      <c r="E83" s="129"/>
      <c r="F83" s="129"/>
      <c r="G83" s="129"/>
      <c r="H83" s="129"/>
      <c r="I83" s="129"/>
      <c r="J83" s="130"/>
      <c r="K83" s="68"/>
      <c r="L83" s="68"/>
      <c r="M83" s="68"/>
      <c r="N83" s="66">
        <f>N74*349.27</f>
        <v>0</v>
      </c>
      <c r="O83" s="66">
        <f>O74*449.06</f>
        <v>0</v>
      </c>
      <c r="P83" s="66">
        <f>P74*449.06</f>
        <v>0</v>
      </c>
      <c r="Q83" s="66">
        <f>Q74*623.7</f>
        <v>0</v>
      </c>
      <c r="R83" s="66">
        <f>R74*623.7</f>
        <v>0</v>
      </c>
      <c r="S83" s="67">
        <f>SUM(N83:R83)</f>
        <v>0</v>
      </c>
    </row>
    <row r="84" spans="1:19" ht="66" customHeight="1" x14ac:dyDescent="0.2">
      <c r="A84" s="9">
        <v>12</v>
      </c>
      <c r="B84" s="128" t="s">
        <v>124</v>
      </c>
      <c r="C84" s="129"/>
      <c r="D84" s="129"/>
      <c r="E84" s="129"/>
      <c r="F84" s="129"/>
      <c r="G84" s="129"/>
      <c r="H84" s="129"/>
      <c r="I84" s="129"/>
      <c r="J84" s="130"/>
      <c r="K84" s="66">
        <f>K75*128.7</f>
        <v>0</v>
      </c>
      <c r="L84" s="66">
        <f>L75*128.7</f>
        <v>0</v>
      </c>
      <c r="M84" s="66">
        <f>M75*128.7</f>
        <v>0</v>
      </c>
      <c r="N84" s="66">
        <f>N75*64.35</f>
        <v>0</v>
      </c>
      <c r="O84" s="66">
        <f>O75*64.35</f>
        <v>0</v>
      </c>
      <c r="P84" s="66">
        <f>P75*64.35</f>
        <v>0</v>
      </c>
      <c r="Q84" s="66">
        <f>Q75*64.35</f>
        <v>0</v>
      </c>
      <c r="R84" s="66">
        <f>R75*64.35</f>
        <v>0</v>
      </c>
      <c r="S84" s="67">
        <f>SUM(K84:R84)</f>
        <v>0</v>
      </c>
    </row>
    <row r="85" spans="1:19" ht="77.25" customHeight="1" x14ac:dyDescent="0.2">
      <c r="A85" s="9">
        <v>13</v>
      </c>
      <c r="B85" s="128" t="s">
        <v>86</v>
      </c>
      <c r="C85" s="129"/>
      <c r="D85" s="129"/>
      <c r="E85" s="129"/>
      <c r="F85" s="129"/>
      <c r="G85" s="129"/>
      <c r="H85" s="129"/>
      <c r="I85" s="129"/>
      <c r="J85" s="130"/>
      <c r="K85" s="68"/>
      <c r="L85" s="68"/>
      <c r="M85" s="68"/>
      <c r="N85" s="68"/>
      <c r="O85" s="66">
        <f>O76*51.98</f>
        <v>0</v>
      </c>
      <c r="P85" s="66">
        <f>P76*51.98</f>
        <v>0</v>
      </c>
      <c r="Q85" s="68"/>
      <c r="R85" s="66">
        <f>R76*51.98</f>
        <v>0</v>
      </c>
      <c r="S85" s="67">
        <f>O85+P85+R85</f>
        <v>0</v>
      </c>
    </row>
    <row r="86" spans="1:19" ht="111.75" customHeight="1" x14ac:dyDescent="0.2">
      <c r="A86" s="9">
        <v>14</v>
      </c>
      <c r="B86" s="128" t="s">
        <v>95</v>
      </c>
      <c r="C86" s="129"/>
      <c r="D86" s="129"/>
      <c r="E86" s="129"/>
      <c r="F86" s="129"/>
      <c r="G86" s="129"/>
      <c r="H86" s="129"/>
      <c r="I86" s="129"/>
      <c r="J86" s="130"/>
      <c r="K86" s="66">
        <f>K77*207.9</f>
        <v>0</v>
      </c>
      <c r="L86" s="66">
        <f>L77*207.9</f>
        <v>0</v>
      </c>
      <c r="M86" s="66">
        <f>M77*207.9</f>
        <v>0</v>
      </c>
      <c r="N86" s="66">
        <f>N77*291.06</f>
        <v>0</v>
      </c>
      <c r="O86" s="66">
        <f>O77*374.22</f>
        <v>0</v>
      </c>
      <c r="P86" s="66">
        <f>P77*374.22</f>
        <v>0</v>
      </c>
      <c r="Q86" s="66">
        <f>Q77*519.75</f>
        <v>0</v>
      </c>
      <c r="R86" s="66">
        <f>R77*519.75</f>
        <v>0</v>
      </c>
      <c r="S86" s="67">
        <f>SUM(K86:R86)</f>
        <v>0</v>
      </c>
    </row>
    <row r="87" spans="1:19" ht="112.5" customHeight="1" x14ac:dyDescent="0.2">
      <c r="A87" s="9">
        <v>15</v>
      </c>
      <c r="B87" s="128" t="s">
        <v>96</v>
      </c>
      <c r="C87" s="129"/>
      <c r="D87" s="129"/>
      <c r="E87" s="129"/>
      <c r="F87" s="129"/>
      <c r="G87" s="129"/>
      <c r="H87" s="129"/>
      <c r="I87" s="129"/>
      <c r="J87" s="130"/>
      <c r="K87" s="66">
        <f>K78*249.48</f>
        <v>0</v>
      </c>
      <c r="L87" s="66">
        <f>L78*249.48</f>
        <v>0</v>
      </c>
      <c r="M87" s="66">
        <f>M78*249.48</f>
        <v>0</v>
      </c>
      <c r="N87" s="66">
        <f>N78*349.27</f>
        <v>0</v>
      </c>
      <c r="O87" s="66">
        <f>O78*449.06</f>
        <v>0</v>
      </c>
      <c r="P87" s="66">
        <f>P78*449.06</f>
        <v>0</v>
      </c>
      <c r="Q87" s="66">
        <f>Q78*623.7</f>
        <v>0</v>
      </c>
      <c r="R87" s="66">
        <f>R78*623.7</f>
        <v>0</v>
      </c>
      <c r="S87" s="67">
        <f>SUM(K87:R87)</f>
        <v>0</v>
      </c>
    </row>
    <row r="88" spans="1:19" ht="79.5" customHeight="1" x14ac:dyDescent="0.2">
      <c r="A88" s="9">
        <v>16</v>
      </c>
      <c r="B88" s="128" t="s">
        <v>125</v>
      </c>
      <c r="C88" s="129"/>
      <c r="D88" s="129"/>
      <c r="E88" s="129"/>
      <c r="F88" s="129"/>
      <c r="G88" s="129"/>
      <c r="H88" s="129"/>
      <c r="I88" s="129"/>
      <c r="J88" s="130"/>
      <c r="K88" s="66">
        <f>K79*128.7</f>
        <v>0</v>
      </c>
      <c r="L88" s="66">
        <f>L79*128.7</f>
        <v>0</v>
      </c>
      <c r="M88" s="66">
        <f>M79*128.7</f>
        <v>0</v>
      </c>
      <c r="N88" s="66">
        <f>N79*64.35</f>
        <v>0</v>
      </c>
      <c r="O88" s="66">
        <f>O79*64.35</f>
        <v>0</v>
      </c>
      <c r="P88" s="66">
        <f>P79*64.35</f>
        <v>0</v>
      </c>
      <c r="Q88" s="66">
        <f>Q79*64.35</f>
        <v>0</v>
      </c>
      <c r="R88" s="66">
        <f>R79*64.35</f>
        <v>0</v>
      </c>
      <c r="S88" s="67">
        <f>SUM(K88:R88)</f>
        <v>0</v>
      </c>
    </row>
    <row r="89" spans="1:19" ht="22.5" customHeight="1" x14ac:dyDescent="0.2">
      <c r="A89" s="61">
        <v>17</v>
      </c>
      <c r="B89" s="137" t="s">
        <v>62</v>
      </c>
      <c r="C89" s="138"/>
      <c r="D89" s="138"/>
      <c r="E89" s="138"/>
      <c r="F89" s="138"/>
      <c r="G89" s="138"/>
      <c r="H89" s="138"/>
      <c r="I89" s="138"/>
      <c r="J89" s="139"/>
      <c r="K89" s="67">
        <f>K80+K81+K84+K86+K87+K88</f>
        <v>0</v>
      </c>
      <c r="L89" s="67">
        <f>L80+L81+L84+L86+L87+L88</f>
        <v>0</v>
      </c>
      <c r="M89" s="67">
        <f>M80+M81+M84+M86+M87+M88</f>
        <v>0</v>
      </c>
      <c r="N89" s="67">
        <f>N82+N83+N84+N86+N87+N88</f>
        <v>0</v>
      </c>
      <c r="O89" s="67">
        <f>O82+O83+O84+O85+O86+O87+O88</f>
        <v>0</v>
      </c>
      <c r="P89" s="67">
        <f>P82+P83+P84+P85+P86+P87+P88</f>
        <v>0</v>
      </c>
      <c r="Q89" s="67">
        <f>Q82+Q83+Q84+Q86+Q87+Q88</f>
        <v>0</v>
      </c>
      <c r="R89" s="67">
        <f>R82+R83+R84+R85+R86+R87+R88</f>
        <v>0</v>
      </c>
      <c r="S89" s="67">
        <f>SUM(S80:S88)</f>
        <v>0</v>
      </c>
    </row>
    <row r="90" spans="1:19" ht="42" customHeight="1" x14ac:dyDescent="0.2">
      <c r="A90" s="23"/>
      <c r="B90" s="24"/>
      <c r="C90" s="24"/>
      <c r="D90" s="24"/>
      <c r="E90" s="24"/>
      <c r="F90" s="24"/>
      <c r="G90" s="24"/>
      <c r="H90" s="24"/>
      <c r="I90" s="24"/>
      <c r="J90" s="24"/>
      <c r="K90" s="25"/>
      <c r="L90" s="25"/>
      <c r="M90" s="25"/>
      <c r="N90" s="25"/>
      <c r="O90" s="25"/>
      <c r="P90" s="25"/>
      <c r="Q90" s="25"/>
      <c r="R90" s="25"/>
      <c r="S90" s="25"/>
    </row>
    <row r="92" spans="1:19" ht="60" customHeight="1" x14ac:dyDescent="0.2">
      <c r="A92" s="118" t="s">
        <v>48</v>
      </c>
      <c r="B92" s="95"/>
      <c r="C92" s="95"/>
      <c r="D92" s="95"/>
      <c r="E92" s="95"/>
      <c r="F92" s="95"/>
      <c r="G92" s="95"/>
      <c r="H92" s="95"/>
      <c r="I92" s="95"/>
      <c r="J92" s="95"/>
      <c r="K92" s="95"/>
      <c r="L92" s="95"/>
      <c r="M92" s="95"/>
      <c r="N92" s="95"/>
      <c r="O92" s="95"/>
      <c r="P92" s="95"/>
      <c r="Q92" s="95"/>
      <c r="R92" s="95"/>
      <c r="S92" s="95"/>
    </row>
    <row r="93" spans="1:19" ht="18.75" thickBot="1" x14ac:dyDescent="0.25">
      <c r="A93" s="26"/>
      <c r="B93" s="72"/>
      <c r="C93" s="72"/>
      <c r="D93" s="72"/>
      <c r="E93" s="72"/>
      <c r="F93" s="72"/>
      <c r="G93" s="72"/>
      <c r="H93" s="72"/>
      <c r="I93" s="72"/>
      <c r="J93" s="72"/>
      <c r="K93" s="72"/>
      <c r="L93" s="72"/>
      <c r="M93" s="72"/>
      <c r="N93" s="72"/>
      <c r="O93" s="72"/>
      <c r="P93" s="72"/>
      <c r="Q93" s="72"/>
      <c r="R93" s="72"/>
      <c r="S93" s="72"/>
    </row>
    <row r="94" spans="1:19" ht="16.5" thickBot="1" x14ac:dyDescent="0.3">
      <c r="A94" s="143" t="s">
        <v>65</v>
      </c>
      <c r="B94" s="143"/>
      <c r="C94" s="143"/>
      <c r="D94" s="143"/>
      <c r="E94" s="143"/>
      <c r="F94" s="143"/>
      <c r="G94" s="143"/>
      <c r="H94" s="143"/>
      <c r="I94" s="143"/>
      <c r="J94" s="143"/>
      <c r="K94" s="143"/>
      <c r="L94" s="56">
        <f>S50+S62+S89</f>
        <v>0</v>
      </c>
      <c r="M94" s="27" t="s">
        <v>16</v>
      </c>
      <c r="N94" s="72"/>
      <c r="Q94" s="72"/>
      <c r="R94" s="72"/>
      <c r="S94" s="72"/>
    </row>
    <row r="95" spans="1:19" ht="18.75" thickBot="1" x14ac:dyDescent="0.25">
      <c r="A95" s="26"/>
      <c r="B95" s="72"/>
      <c r="C95" s="72"/>
      <c r="D95" s="72"/>
      <c r="E95" s="72"/>
      <c r="F95" s="72"/>
      <c r="G95" s="72"/>
      <c r="H95" s="72"/>
      <c r="I95" s="72"/>
      <c r="J95" s="72"/>
      <c r="K95" s="72"/>
      <c r="L95" s="72"/>
      <c r="M95" s="72"/>
      <c r="N95" s="72"/>
      <c r="O95" s="72"/>
      <c r="P95" s="72"/>
      <c r="Q95" s="72"/>
      <c r="R95" s="72"/>
      <c r="S95" s="72"/>
    </row>
    <row r="96" spans="1:19" ht="16.5" thickBot="1" x14ac:dyDescent="0.25">
      <c r="A96" s="100" t="s">
        <v>17</v>
      </c>
      <c r="B96" s="100"/>
      <c r="C96" s="100"/>
      <c r="D96" s="100"/>
      <c r="E96" s="100"/>
      <c r="F96" s="100"/>
      <c r="G96" s="42"/>
      <c r="M96" s="40"/>
    </row>
    <row r="97" spans="1:19" ht="16.5" thickBot="1" x14ac:dyDescent="0.25">
      <c r="A97" s="100" t="s">
        <v>18</v>
      </c>
      <c r="B97" s="100"/>
      <c r="C97" s="100"/>
      <c r="D97" s="100"/>
      <c r="E97" s="100"/>
      <c r="F97" s="100"/>
      <c r="G97" s="42"/>
    </row>
    <row r="99" spans="1:19" ht="22.5" customHeight="1" x14ac:dyDescent="0.2">
      <c r="A99" s="36"/>
      <c r="B99" s="36"/>
      <c r="C99" s="36"/>
      <c r="D99" s="36"/>
      <c r="E99" s="36"/>
      <c r="F99" s="36"/>
      <c r="G99" s="36"/>
      <c r="H99" s="36"/>
      <c r="I99" s="36"/>
      <c r="J99" s="36"/>
      <c r="K99" s="36"/>
      <c r="L99" s="36"/>
      <c r="M99" s="36"/>
      <c r="N99" s="36"/>
      <c r="O99" s="36"/>
      <c r="P99" s="36"/>
      <c r="Q99" s="36"/>
      <c r="R99" s="36"/>
      <c r="S99" s="36"/>
    </row>
    <row r="100" spans="1:19" ht="21" customHeight="1" x14ac:dyDescent="0.2">
      <c r="A100" s="103" t="s">
        <v>26</v>
      </c>
      <c r="B100" s="103"/>
      <c r="C100" s="103"/>
      <c r="D100" s="103"/>
      <c r="E100" s="103"/>
      <c r="F100" s="103"/>
      <c r="G100" s="103"/>
      <c r="H100" s="103"/>
      <c r="I100" s="103"/>
      <c r="J100" s="103"/>
      <c r="K100" s="103"/>
      <c r="L100" s="103"/>
      <c r="M100" s="103"/>
      <c r="N100" s="103"/>
      <c r="O100" s="103"/>
      <c r="P100" s="103"/>
      <c r="Q100" s="103"/>
      <c r="R100" s="103"/>
      <c r="S100" s="36"/>
    </row>
    <row r="101" spans="1:19" ht="18.75" customHeight="1" x14ac:dyDescent="0.2">
      <c r="A101" s="102" t="s">
        <v>28</v>
      </c>
      <c r="B101" s="102"/>
      <c r="C101" s="102"/>
      <c r="D101" s="102"/>
      <c r="E101" s="102"/>
      <c r="F101" s="102"/>
      <c r="G101" s="102"/>
      <c r="H101" s="102"/>
      <c r="I101" s="102"/>
      <c r="J101" s="102"/>
      <c r="K101" s="102"/>
      <c r="L101" s="102"/>
      <c r="M101" s="102"/>
      <c r="N101" s="102"/>
      <c r="O101" s="102"/>
      <c r="P101" s="102"/>
      <c r="Q101" s="102"/>
      <c r="R101" s="102"/>
    </row>
    <row r="102" spans="1:19" ht="16.5" customHeight="1" x14ac:dyDescent="0.2">
      <c r="A102" s="103" t="s">
        <v>46</v>
      </c>
      <c r="B102" s="103"/>
      <c r="C102" s="103"/>
      <c r="D102" s="103"/>
      <c r="E102" s="103"/>
      <c r="F102" s="103"/>
      <c r="G102" s="103"/>
      <c r="H102" s="103"/>
      <c r="I102" s="103"/>
      <c r="J102" s="103"/>
      <c r="K102" s="103"/>
      <c r="L102" s="103"/>
      <c r="M102" s="103"/>
      <c r="N102" s="103"/>
      <c r="O102" s="103"/>
      <c r="P102" s="103"/>
      <c r="Q102" s="103"/>
      <c r="R102" s="72"/>
    </row>
    <row r="103" spans="1:19" ht="12" customHeight="1" x14ac:dyDescent="0.2">
      <c r="A103" s="72"/>
      <c r="B103" s="72"/>
      <c r="C103" s="72"/>
      <c r="D103" s="72"/>
      <c r="E103" s="72"/>
      <c r="F103" s="72"/>
      <c r="G103" s="72"/>
      <c r="H103" s="72"/>
      <c r="I103" s="72"/>
      <c r="J103" s="72"/>
      <c r="K103" s="72"/>
      <c r="L103" s="72"/>
      <c r="M103" s="72"/>
      <c r="N103" s="72"/>
      <c r="O103" s="72"/>
      <c r="P103" s="72"/>
      <c r="Q103" s="72"/>
      <c r="R103" s="72"/>
    </row>
    <row r="104" spans="1:19" x14ac:dyDescent="0.2">
      <c r="A104" s="102" t="s">
        <v>27</v>
      </c>
      <c r="B104" s="102"/>
      <c r="C104" s="102"/>
      <c r="D104" s="102"/>
      <c r="E104" s="102"/>
      <c r="F104" s="102"/>
      <c r="G104" s="102"/>
      <c r="H104" s="102"/>
      <c r="I104" s="102"/>
      <c r="J104" s="102"/>
      <c r="K104" s="102"/>
      <c r="L104" s="102"/>
      <c r="M104" s="102"/>
      <c r="N104" s="102"/>
      <c r="O104" s="102"/>
      <c r="P104" s="102"/>
      <c r="Q104" s="102"/>
      <c r="R104" s="102"/>
    </row>
    <row r="105" spans="1:19" x14ac:dyDescent="0.2">
      <c r="A105" s="72"/>
      <c r="B105" s="72"/>
      <c r="C105" s="72"/>
      <c r="D105" s="72"/>
      <c r="E105" s="72"/>
      <c r="F105" s="72"/>
      <c r="G105" s="72"/>
      <c r="H105" s="72"/>
      <c r="I105" s="72"/>
      <c r="J105" s="72"/>
      <c r="K105" s="72"/>
      <c r="L105" s="72"/>
      <c r="M105" s="72"/>
      <c r="N105" s="72"/>
      <c r="O105" s="72"/>
      <c r="P105" s="72"/>
      <c r="Q105" s="72"/>
      <c r="R105" s="72"/>
    </row>
    <row r="106" spans="1:19" ht="52.5" customHeight="1" x14ac:dyDescent="0.2">
      <c r="A106" s="95" t="s">
        <v>51</v>
      </c>
      <c r="B106" s="95"/>
      <c r="C106" s="95"/>
      <c r="D106" s="95"/>
      <c r="E106" s="95"/>
      <c r="F106" s="95"/>
      <c r="G106" s="95"/>
      <c r="H106" s="95"/>
      <c r="I106" s="95"/>
      <c r="J106" s="95"/>
      <c r="K106" s="95"/>
      <c r="L106" s="95"/>
      <c r="M106" s="95"/>
      <c r="N106" s="95"/>
      <c r="O106" s="95"/>
      <c r="P106" s="95"/>
      <c r="Q106" s="95"/>
      <c r="R106" s="95"/>
    </row>
    <row r="107" spans="1:19" x14ac:dyDescent="0.2">
      <c r="B107" s="43"/>
      <c r="C107" s="43"/>
      <c r="D107" s="43"/>
      <c r="E107" s="43"/>
      <c r="F107" s="43"/>
      <c r="G107" s="43"/>
      <c r="H107" s="43"/>
      <c r="I107" s="43"/>
      <c r="J107" s="43"/>
      <c r="K107" s="43"/>
      <c r="L107" s="43"/>
      <c r="M107" s="43"/>
      <c r="N107" s="43"/>
      <c r="O107" s="43"/>
      <c r="P107" s="43"/>
      <c r="Q107" s="43"/>
      <c r="R107" s="43"/>
    </row>
    <row r="108" spans="1:19" x14ac:dyDescent="0.2">
      <c r="A108" s="102" t="s">
        <v>66</v>
      </c>
      <c r="B108" s="102"/>
      <c r="C108" s="102"/>
      <c r="D108" s="102"/>
      <c r="E108" s="102"/>
      <c r="F108" s="102"/>
      <c r="G108" s="102"/>
      <c r="H108" s="102"/>
      <c r="I108" s="102"/>
      <c r="J108" s="102"/>
      <c r="K108" s="102"/>
      <c r="L108" s="102"/>
      <c r="M108" s="102"/>
      <c r="N108" s="102"/>
      <c r="O108" s="102"/>
      <c r="P108" s="102"/>
      <c r="Q108" s="102"/>
      <c r="R108" s="102"/>
    </row>
    <row r="109" spans="1:19" x14ac:dyDescent="0.2">
      <c r="B109" s="43"/>
      <c r="C109" s="43"/>
      <c r="D109" s="43"/>
      <c r="E109" s="43"/>
      <c r="F109" s="43"/>
      <c r="G109" s="43"/>
      <c r="H109" s="43"/>
      <c r="I109" s="43"/>
      <c r="J109" s="43"/>
      <c r="K109" s="43"/>
      <c r="L109" s="43"/>
      <c r="M109" s="43"/>
      <c r="N109" s="43"/>
      <c r="O109" s="43"/>
      <c r="P109" s="43"/>
      <c r="Q109" s="43"/>
      <c r="R109" s="43"/>
    </row>
    <row r="110" spans="1:19" ht="32.25" customHeight="1" x14ac:dyDescent="0.2">
      <c r="A110" s="95" t="s">
        <v>67</v>
      </c>
      <c r="B110" s="95"/>
      <c r="C110" s="95"/>
      <c r="D110" s="95"/>
      <c r="E110" s="95"/>
      <c r="F110" s="95"/>
      <c r="G110" s="95"/>
      <c r="H110" s="95"/>
      <c r="I110" s="95"/>
      <c r="J110" s="95"/>
      <c r="K110" s="95"/>
      <c r="L110" s="95"/>
      <c r="M110" s="95"/>
      <c r="N110" s="95"/>
      <c r="O110" s="95"/>
      <c r="P110" s="95"/>
      <c r="Q110" s="95"/>
      <c r="R110" s="95"/>
    </row>
    <row r="111" spans="1:19" x14ac:dyDescent="0.2">
      <c r="B111" s="69"/>
      <c r="C111" s="69"/>
      <c r="D111" s="69"/>
      <c r="E111" s="69"/>
      <c r="F111" s="69"/>
      <c r="G111" s="69"/>
      <c r="H111" s="69"/>
      <c r="I111" s="69"/>
      <c r="J111" s="69"/>
      <c r="K111" s="69"/>
      <c r="L111" s="69"/>
      <c r="M111" s="69"/>
      <c r="N111" s="69"/>
      <c r="O111" s="69"/>
      <c r="P111" s="69"/>
      <c r="Q111" s="69"/>
      <c r="R111" s="69"/>
    </row>
    <row r="112" spans="1:19" ht="41.25" customHeight="1" x14ac:dyDescent="0.2">
      <c r="A112" s="95" t="s">
        <v>68</v>
      </c>
      <c r="B112" s="95"/>
      <c r="C112" s="95"/>
      <c r="D112" s="95"/>
      <c r="E112" s="95"/>
      <c r="F112" s="95"/>
      <c r="G112" s="95"/>
      <c r="H112" s="95"/>
      <c r="I112" s="95"/>
      <c r="J112" s="95"/>
      <c r="K112" s="95"/>
      <c r="L112" s="95"/>
      <c r="M112" s="95"/>
      <c r="N112" s="95"/>
      <c r="O112" s="95"/>
      <c r="P112" s="95"/>
      <c r="Q112" s="95"/>
      <c r="R112" s="95"/>
    </row>
    <row r="113" spans="1:18" ht="15.75" customHeight="1" x14ac:dyDescent="0.2">
      <c r="A113" s="70"/>
      <c r="B113" s="70"/>
      <c r="C113" s="70"/>
      <c r="D113" s="70"/>
      <c r="E113" s="70"/>
      <c r="F113" s="70"/>
      <c r="G113" s="70"/>
      <c r="H113" s="70"/>
      <c r="I113" s="70"/>
      <c r="J113" s="70"/>
      <c r="K113" s="70"/>
      <c r="L113" s="70"/>
      <c r="M113" s="70"/>
      <c r="N113" s="70"/>
      <c r="O113" s="70"/>
      <c r="P113" s="70"/>
      <c r="Q113" s="70"/>
      <c r="R113" s="70"/>
    </row>
    <row r="114" spans="1:18" ht="34.5" customHeight="1" x14ac:dyDescent="0.2">
      <c r="A114" s="103" t="s">
        <v>69</v>
      </c>
      <c r="B114" s="103"/>
      <c r="C114" s="103"/>
      <c r="D114" s="103"/>
      <c r="E114" s="103"/>
      <c r="F114" s="103"/>
      <c r="G114" s="103"/>
      <c r="H114" s="103"/>
      <c r="I114" s="103"/>
      <c r="J114" s="103"/>
      <c r="K114" s="103"/>
      <c r="L114" s="103"/>
      <c r="M114" s="103"/>
      <c r="N114" s="103"/>
      <c r="O114" s="103"/>
      <c r="P114" s="103"/>
      <c r="Q114" s="103"/>
      <c r="R114" s="103"/>
    </row>
    <row r="115" spans="1:18" x14ac:dyDescent="0.2">
      <c r="A115" s="73"/>
      <c r="B115" s="73"/>
      <c r="C115" s="73"/>
      <c r="D115" s="73"/>
      <c r="E115" s="73"/>
      <c r="F115" s="73"/>
      <c r="G115" s="73"/>
      <c r="H115" s="73"/>
      <c r="I115" s="73"/>
      <c r="J115" s="73"/>
      <c r="K115" s="73"/>
      <c r="L115" s="73"/>
      <c r="M115" s="73"/>
      <c r="N115" s="73"/>
      <c r="O115" s="73"/>
      <c r="P115" s="73"/>
      <c r="Q115" s="73"/>
      <c r="R115" s="72"/>
    </row>
    <row r="116" spans="1:18" ht="26.25" customHeight="1" x14ac:dyDescent="0.2">
      <c r="A116" s="95" t="s">
        <v>70</v>
      </c>
      <c r="B116" s="95"/>
      <c r="C116" s="95"/>
      <c r="D116" s="95"/>
      <c r="E116" s="95"/>
      <c r="F116" s="95"/>
      <c r="G116" s="95"/>
      <c r="H116" s="95"/>
      <c r="I116" s="95"/>
      <c r="J116" s="95"/>
      <c r="K116" s="95"/>
      <c r="L116" s="95"/>
      <c r="M116" s="95"/>
      <c r="N116" s="95"/>
      <c r="O116" s="95"/>
      <c r="P116" s="95"/>
      <c r="Q116" s="95"/>
      <c r="R116" s="95"/>
    </row>
    <row r="117" spans="1:18" x14ac:dyDescent="0.2">
      <c r="B117" s="69"/>
      <c r="C117" s="69"/>
      <c r="D117" s="69"/>
      <c r="E117" s="69"/>
      <c r="F117" s="69"/>
      <c r="G117" s="69"/>
      <c r="H117" s="69"/>
      <c r="I117" s="69"/>
      <c r="J117" s="69"/>
      <c r="K117" s="69"/>
      <c r="L117" s="69"/>
      <c r="M117" s="69"/>
      <c r="N117" s="69"/>
      <c r="O117" s="69"/>
      <c r="P117" s="69"/>
      <c r="Q117" s="69"/>
      <c r="R117" s="69"/>
    </row>
    <row r="118" spans="1:18" ht="36.75" customHeight="1" x14ac:dyDescent="0.2">
      <c r="A118" s="95" t="s">
        <v>71</v>
      </c>
      <c r="B118" s="95"/>
      <c r="C118" s="95"/>
      <c r="D118" s="95"/>
      <c r="E118" s="95"/>
      <c r="F118" s="95"/>
      <c r="G118" s="95"/>
      <c r="H118" s="95"/>
      <c r="I118" s="95"/>
      <c r="J118" s="95"/>
      <c r="K118" s="95"/>
      <c r="L118" s="95"/>
      <c r="M118" s="95"/>
      <c r="N118" s="95"/>
      <c r="O118" s="95"/>
      <c r="P118" s="95"/>
      <c r="Q118" s="95"/>
      <c r="R118" s="95"/>
    </row>
    <row r="119" spans="1:18" x14ac:dyDescent="0.2">
      <c r="B119" s="69"/>
      <c r="C119" s="69"/>
      <c r="D119" s="69"/>
      <c r="E119" s="69"/>
      <c r="F119" s="69"/>
      <c r="G119" s="69"/>
      <c r="H119" s="69"/>
      <c r="I119" s="69"/>
      <c r="J119" s="69"/>
      <c r="K119" s="69"/>
      <c r="L119" s="69"/>
      <c r="M119" s="69"/>
      <c r="N119" s="69"/>
      <c r="O119" s="69"/>
      <c r="P119" s="69"/>
      <c r="Q119" s="69"/>
      <c r="R119" s="69"/>
    </row>
    <row r="120" spans="1:18" ht="42.75" customHeight="1" x14ac:dyDescent="0.2">
      <c r="A120" s="95" t="s">
        <v>72</v>
      </c>
      <c r="B120" s="95"/>
      <c r="C120" s="95"/>
      <c r="D120" s="95"/>
      <c r="E120" s="95"/>
      <c r="F120" s="95"/>
      <c r="G120" s="95"/>
      <c r="H120" s="95"/>
      <c r="I120" s="95"/>
      <c r="J120" s="95"/>
      <c r="K120" s="95"/>
      <c r="L120" s="95"/>
      <c r="M120" s="95"/>
      <c r="N120" s="95"/>
      <c r="O120" s="95"/>
      <c r="P120" s="95"/>
      <c r="Q120" s="95"/>
      <c r="R120" s="95"/>
    </row>
    <row r="121" spans="1:18" x14ac:dyDescent="0.2">
      <c r="B121" s="69"/>
      <c r="C121" s="69"/>
      <c r="D121" s="69"/>
      <c r="E121" s="69"/>
      <c r="F121" s="69"/>
      <c r="G121" s="69"/>
      <c r="H121" s="69"/>
      <c r="I121" s="69"/>
      <c r="J121" s="69"/>
      <c r="K121" s="69"/>
      <c r="L121" s="69"/>
      <c r="M121" s="69"/>
      <c r="N121" s="69"/>
      <c r="O121" s="69"/>
      <c r="P121" s="69"/>
      <c r="Q121" s="69"/>
      <c r="R121" s="69"/>
    </row>
    <row r="122" spans="1:18" ht="57.75" customHeight="1" x14ac:dyDescent="0.2">
      <c r="A122" s="95" t="s">
        <v>73</v>
      </c>
      <c r="B122" s="95"/>
      <c r="C122" s="95"/>
      <c r="D122" s="95"/>
      <c r="E122" s="95"/>
      <c r="F122" s="95"/>
      <c r="G122" s="95"/>
      <c r="H122" s="95"/>
      <c r="I122" s="95"/>
      <c r="J122" s="95"/>
      <c r="K122" s="95"/>
      <c r="L122" s="95"/>
      <c r="M122" s="95"/>
      <c r="N122" s="95"/>
      <c r="O122" s="95"/>
      <c r="P122" s="95"/>
      <c r="Q122" s="95"/>
      <c r="R122" s="95"/>
    </row>
    <row r="123" spans="1:18" ht="14.25" customHeight="1" x14ac:dyDescent="0.2">
      <c r="A123" s="70"/>
      <c r="B123" s="70"/>
      <c r="C123" s="70"/>
      <c r="D123" s="70"/>
      <c r="E123" s="70"/>
      <c r="F123" s="70"/>
      <c r="G123" s="70"/>
      <c r="H123" s="70"/>
      <c r="I123" s="70"/>
      <c r="J123" s="70"/>
      <c r="K123" s="70"/>
      <c r="L123" s="70"/>
      <c r="M123" s="70"/>
      <c r="N123" s="70"/>
      <c r="O123" s="70"/>
      <c r="P123" s="70"/>
      <c r="Q123" s="70"/>
      <c r="R123" s="70"/>
    </row>
    <row r="124" spans="1:18" ht="72" customHeight="1" x14ac:dyDescent="0.2">
      <c r="A124" s="95" t="s">
        <v>74</v>
      </c>
      <c r="B124" s="95"/>
      <c r="C124" s="95"/>
      <c r="D124" s="95"/>
      <c r="E124" s="95"/>
      <c r="F124" s="95"/>
      <c r="G124" s="95"/>
      <c r="H124" s="95"/>
      <c r="I124" s="95"/>
      <c r="J124" s="95"/>
      <c r="K124" s="95"/>
      <c r="L124" s="95"/>
      <c r="M124" s="95"/>
      <c r="N124" s="95"/>
      <c r="O124" s="95"/>
      <c r="P124" s="95"/>
      <c r="Q124" s="95"/>
      <c r="R124" s="95"/>
    </row>
    <row r="125" spans="1:18" ht="13.5" customHeight="1" x14ac:dyDescent="0.2">
      <c r="A125" s="70"/>
      <c r="B125" s="70"/>
      <c r="C125" s="70"/>
      <c r="D125" s="70"/>
      <c r="E125" s="70"/>
      <c r="F125" s="70"/>
      <c r="G125" s="70"/>
      <c r="H125" s="70"/>
      <c r="I125" s="70"/>
      <c r="J125" s="70"/>
      <c r="K125" s="70"/>
      <c r="L125" s="70"/>
      <c r="M125" s="70"/>
      <c r="N125" s="70"/>
      <c r="O125" s="70"/>
      <c r="P125" s="70"/>
      <c r="Q125" s="70"/>
      <c r="R125" s="70"/>
    </row>
    <row r="126" spans="1:18" ht="42.75" customHeight="1" x14ac:dyDescent="0.2">
      <c r="A126" s="95" t="s">
        <v>75</v>
      </c>
      <c r="B126" s="95"/>
      <c r="C126" s="95"/>
      <c r="D126" s="95"/>
      <c r="E126" s="95"/>
      <c r="F126" s="95"/>
      <c r="G126" s="95"/>
      <c r="H126" s="95"/>
      <c r="I126" s="95"/>
      <c r="J126" s="95"/>
      <c r="K126" s="95"/>
      <c r="L126" s="95"/>
      <c r="M126" s="95"/>
      <c r="N126" s="95"/>
      <c r="O126" s="95"/>
      <c r="P126" s="95"/>
      <c r="Q126" s="95"/>
      <c r="R126" s="95"/>
    </row>
    <row r="127" spans="1:18" x14ac:dyDescent="0.2">
      <c r="B127" s="69"/>
      <c r="C127" s="69"/>
      <c r="D127" s="69"/>
      <c r="E127" s="69"/>
      <c r="F127" s="69"/>
      <c r="G127" s="69"/>
      <c r="H127" s="69"/>
      <c r="I127" s="69"/>
      <c r="J127" s="69"/>
      <c r="K127" s="69"/>
      <c r="L127" s="69"/>
      <c r="M127" s="69"/>
      <c r="N127" s="69"/>
      <c r="O127" s="69"/>
      <c r="P127" s="69"/>
      <c r="Q127" s="69"/>
      <c r="R127" s="69"/>
    </row>
    <row r="128" spans="1:18" x14ac:dyDescent="0.2">
      <c r="A128" s="94"/>
      <c r="B128" s="94"/>
      <c r="C128" s="94"/>
      <c r="D128" s="94"/>
      <c r="E128" s="94"/>
      <c r="F128" s="94"/>
      <c r="G128" s="94"/>
      <c r="H128" s="94"/>
      <c r="I128" s="94"/>
      <c r="J128" s="94"/>
      <c r="K128" s="94"/>
      <c r="L128" s="94"/>
      <c r="M128" s="94"/>
      <c r="N128" s="94"/>
      <c r="O128" s="94"/>
      <c r="P128" s="94"/>
      <c r="Q128" s="94"/>
      <c r="R128" s="94"/>
    </row>
    <row r="129" spans="1:18" x14ac:dyDescent="0.2">
      <c r="B129" s="69"/>
      <c r="C129" s="69"/>
      <c r="D129" s="69"/>
      <c r="E129" s="69"/>
      <c r="F129" s="69"/>
      <c r="G129" s="69"/>
      <c r="H129" s="69"/>
      <c r="I129" s="69"/>
      <c r="J129" s="69"/>
      <c r="K129" s="69"/>
      <c r="L129" s="69"/>
      <c r="M129" s="69"/>
      <c r="N129" s="69"/>
      <c r="O129" s="69"/>
      <c r="P129" s="69"/>
      <c r="Q129" s="69"/>
      <c r="R129" s="69"/>
    </row>
    <row r="130" spans="1:18" x14ac:dyDescent="0.2">
      <c r="B130" s="69"/>
      <c r="C130" s="69"/>
      <c r="D130" s="69"/>
      <c r="E130" s="69"/>
      <c r="F130" s="69"/>
      <c r="G130" s="69"/>
      <c r="H130" s="69"/>
      <c r="I130" s="69"/>
      <c r="J130" s="69"/>
      <c r="K130" s="69"/>
      <c r="L130" s="69"/>
      <c r="M130" s="69"/>
      <c r="N130" s="69"/>
      <c r="O130" s="69"/>
      <c r="P130" s="69"/>
      <c r="Q130" s="69"/>
      <c r="R130" s="69"/>
    </row>
    <row r="131" spans="1:18" x14ac:dyDescent="0.2">
      <c r="B131" s="69"/>
      <c r="C131" s="69"/>
      <c r="D131" s="69"/>
      <c r="E131" s="69"/>
      <c r="F131" s="69"/>
      <c r="G131" s="69"/>
      <c r="H131" s="69"/>
      <c r="I131" s="69"/>
      <c r="J131" s="69"/>
      <c r="K131" s="69"/>
      <c r="L131" s="69"/>
      <c r="M131" s="69"/>
      <c r="N131" s="69"/>
      <c r="O131" s="69"/>
      <c r="P131" s="69"/>
      <c r="Q131" s="69"/>
      <c r="R131" s="69"/>
    </row>
    <row r="133" spans="1:18" ht="18" customHeight="1" x14ac:dyDescent="0.25">
      <c r="A133" s="30"/>
      <c r="B133" s="101" t="s">
        <v>19</v>
      </c>
      <c r="C133" s="101"/>
      <c r="D133" s="101"/>
      <c r="E133" s="31"/>
      <c r="F133" s="31"/>
      <c r="G133" s="47"/>
      <c r="H133" s="47"/>
      <c r="I133" s="47"/>
      <c r="J133" s="47"/>
      <c r="K133" s="101" t="s">
        <v>19</v>
      </c>
      <c r="L133" s="101"/>
      <c r="M133" s="101"/>
      <c r="N133" s="101"/>
      <c r="O133" s="101"/>
    </row>
    <row r="134" spans="1:18" ht="15" x14ac:dyDescent="0.25">
      <c r="A134" s="30"/>
      <c r="B134" s="101" t="s">
        <v>20</v>
      </c>
      <c r="C134" s="101"/>
      <c r="D134" s="101"/>
      <c r="E134" s="47"/>
      <c r="F134" s="47"/>
      <c r="G134" s="47"/>
      <c r="H134" s="47"/>
      <c r="I134" s="47"/>
      <c r="J134" s="47"/>
      <c r="K134" s="101" t="s">
        <v>76</v>
      </c>
      <c r="L134" s="101"/>
      <c r="M134" s="101"/>
      <c r="N134" s="101"/>
      <c r="O134" s="101"/>
    </row>
    <row r="137" spans="1:18" ht="21" customHeight="1" x14ac:dyDescent="0.2">
      <c r="A137" s="29" t="s">
        <v>77</v>
      </c>
      <c r="B137" s="114" t="s">
        <v>21</v>
      </c>
      <c r="C137" s="114"/>
      <c r="D137" s="114"/>
      <c r="E137" s="114"/>
      <c r="F137" s="114"/>
      <c r="G137" s="114"/>
      <c r="H137" s="114"/>
      <c r="I137" s="114"/>
    </row>
    <row r="138" spans="1:18" ht="21" customHeight="1" x14ac:dyDescent="0.2">
      <c r="A138" s="29"/>
      <c r="B138" s="114" t="s">
        <v>49</v>
      </c>
      <c r="C138" s="114"/>
      <c r="D138" s="114"/>
      <c r="E138" s="114"/>
      <c r="F138" s="114"/>
      <c r="G138" s="114"/>
      <c r="H138" s="114"/>
      <c r="I138" s="114"/>
      <c r="J138" s="114"/>
      <c r="K138" s="114"/>
      <c r="L138" s="114"/>
      <c r="M138" s="114"/>
      <c r="N138" s="114"/>
      <c r="O138" s="114"/>
      <c r="P138" s="114"/>
      <c r="Q138" s="114"/>
    </row>
    <row r="139" spans="1:18" ht="16.5" customHeight="1" x14ac:dyDescent="0.2">
      <c r="A139" s="30"/>
      <c r="B139" s="114" t="s">
        <v>50</v>
      </c>
      <c r="C139" s="114"/>
      <c r="D139" s="114"/>
      <c r="E139" s="114"/>
      <c r="F139" s="114"/>
      <c r="G139" s="114"/>
      <c r="H139" s="114"/>
      <c r="I139" s="114"/>
      <c r="J139" s="28"/>
    </row>
    <row r="140" spans="1:18" ht="18.75" customHeight="1" x14ac:dyDescent="0.2">
      <c r="A140" s="30"/>
      <c r="B140" s="114" t="s">
        <v>22</v>
      </c>
      <c r="C140" s="114"/>
      <c r="D140" s="114"/>
      <c r="E140" s="114"/>
      <c r="F140" s="114"/>
      <c r="G140" s="114"/>
      <c r="H140" s="114"/>
      <c r="I140" s="114"/>
      <c r="J140" s="114"/>
    </row>
    <row r="141" spans="1:18" ht="18.75" customHeight="1" x14ac:dyDescent="0.2">
      <c r="A141" s="30"/>
      <c r="B141" s="114" t="s">
        <v>23</v>
      </c>
      <c r="C141" s="114"/>
      <c r="D141" s="114"/>
      <c r="E141" s="114"/>
      <c r="F141" s="114"/>
      <c r="G141" s="114"/>
      <c r="H141" s="114"/>
      <c r="I141" s="114"/>
      <c r="J141" s="114"/>
    </row>
  </sheetData>
  <mergeCells count="106">
    <mergeCell ref="A7:E7"/>
    <mergeCell ref="H7:L7"/>
    <mergeCell ref="A8:B8"/>
    <mergeCell ref="A9:E9"/>
    <mergeCell ref="A10:S10"/>
    <mergeCell ref="C12:S12"/>
    <mergeCell ref="A1:C1"/>
    <mergeCell ref="A4:G4"/>
    <mergeCell ref="H4:N4"/>
    <mergeCell ref="A5:E5"/>
    <mergeCell ref="H5:L5"/>
    <mergeCell ref="A6:B6"/>
    <mergeCell ref="H6:I6"/>
    <mergeCell ref="C19:S19"/>
    <mergeCell ref="C20:S20"/>
    <mergeCell ref="J22:O22"/>
    <mergeCell ref="J23:M23"/>
    <mergeCell ref="B25:L25"/>
    <mergeCell ref="A28:U28"/>
    <mergeCell ref="C13:S13"/>
    <mergeCell ref="C14:S14"/>
    <mergeCell ref="C15:S15"/>
    <mergeCell ref="C16:S16"/>
    <mergeCell ref="C17:U17"/>
    <mergeCell ref="C18:S18"/>
    <mergeCell ref="B37:J37"/>
    <mergeCell ref="B38:J38"/>
    <mergeCell ref="B39:J39"/>
    <mergeCell ref="B40:J40"/>
    <mergeCell ref="B41:J41"/>
    <mergeCell ref="B42:J42"/>
    <mergeCell ref="A31:S31"/>
    <mergeCell ref="A33:A34"/>
    <mergeCell ref="B33:J34"/>
    <mergeCell ref="K33:R33"/>
    <mergeCell ref="B35:J35"/>
    <mergeCell ref="B36:J36"/>
    <mergeCell ref="B49:J49"/>
    <mergeCell ref="B50:J50"/>
    <mergeCell ref="A52:S52"/>
    <mergeCell ref="A56:S56"/>
    <mergeCell ref="A58:A59"/>
    <mergeCell ref="B58:J59"/>
    <mergeCell ref="K58:R58"/>
    <mergeCell ref="B43:J43"/>
    <mergeCell ref="B44:J44"/>
    <mergeCell ref="B45:J45"/>
    <mergeCell ref="B46:J46"/>
    <mergeCell ref="B47:J47"/>
    <mergeCell ref="B48:J48"/>
    <mergeCell ref="B60:J60"/>
    <mergeCell ref="B61:J61"/>
    <mergeCell ref="B62:J62"/>
    <mergeCell ref="A64:S64"/>
    <mergeCell ref="A68:S68"/>
    <mergeCell ref="A70:A71"/>
    <mergeCell ref="B70:J71"/>
    <mergeCell ref="K70:R70"/>
    <mergeCell ref="S70:S71"/>
    <mergeCell ref="B78:J78"/>
    <mergeCell ref="B79:J79"/>
    <mergeCell ref="B80:J80"/>
    <mergeCell ref="B81:J81"/>
    <mergeCell ref="B82:J82"/>
    <mergeCell ref="B83:J83"/>
    <mergeCell ref="B72:J72"/>
    <mergeCell ref="B73:J73"/>
    <mergeCell ref="B74:J74"/>
    <mergeCell ref="B75:J75"/>
    <mergeCell ref="B76:J76"/>
    <mergeCell ref="B77:J77"/>
    <mergeCell ref="A92:S92"/>
    <mergeCell ref="A94:K94"/>
    <mergeCell ref="A96:F96"/>
    <mergeCell ref="A97:F97"/>
    <mergeCell ref="A100:R100"/>
    <mergeCell ref="A101:R101"/>
    <mergeCell ref="B84:J84"/>
    <mergeCell ref="B85:J85"/>
    <mergeCell ref="B86:J86"/>
    <mergeCell ref="B87:J87"/>
    <mergeCell ref="B88:J88"/>
    <mergeCell ref="B89:J89"/>
    <mergeCell ref="A114:R114"/>
    <mergeCell ref="A116:R116"/>
    <mergeCell ref="A118:R118"/>
    <mergeCell ref="A120:R120"/>
    <mergeCell ref="A122:R122"/>
    <mergeCell ref="A124:R124"/>
    <mergeCell ref="A102:Q102"/>
    <mergeCell ref="A104:R104"/>
    <mergeCell ref="A106:R106"/>
    <mergeCell ref="A108:R108"/>
    <mergeCell ref="A110:R110"/>
    <mergeCell ref="A112:R112"/>
    <mergeCell ref="B137:I137"/>
    <mergeCell ref="B138:Q138"/>
    <mergeCell ref="B139:I139"/>
    <mergeCell ref="B140:J140"/>
    <mergeCell ref="B141:J141"/>
    <mergeCell ref="A126:R126"/>
    <mergeCell ref="A128:R128"/>
    <mergeCell ref="B133:D133"/>
    <mergeCell ref="K133:O133"/>
    <mergeCell ref="B134:D134"/>
    <mergeCell ref="K134:O134"/>
  </mergeCells>
  <dataValidations count="2">
    <dataValidation allowBlank="1" showErrorMessage="1" sqref="K36:R49 K61:R62 K73:R89" xr:uid="{D24286B6-F6C0-4CD1-88D6-9AFD8E8D08B3}"/>
    <dataValidation allowBlank="1" showInputMessage="1" showErrorMessage="1" prompt="Proszę wpisać Kod TERYT, obowiązujący od 1 stycznia 2021 r. (w przypadku gmin kod 7 - cyfrowy)." sqref="H7:L7" xr:uid="{F87A3BE2-9076-4A42-A75B-E2813FED9024}"/>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B6270-14A2-4CFA-99B7-E9E4C25FC70E}">
  <sheetPr>
    <tabColor rgb="FFFFFF00"/>
  </sheetPr>
  <dimension ref="A1:U141"/>
  <sheetViews>
    <sheetView zoomScale="90" zoomScaleNormal="90" workbookViewId="0">
      <selection sqref="A1:C1"/>
    </sheetView>
  </sheetViews>
  <sheetFormatPr defaultColWidth="8.85546875" defaultRowHeight="12.75" x14ac:dyDescent="0.2"/>
  <cols>
    <col min="1" max="1" width="7" style="69" customWidth="1"/>
    <col min="2" max="2" width="7.5703125" style="44" customWidth="1"/>
    <col min="3" max="3" width="9" style="44" customWidth="1"/>
    <col min="4" max="5" width="9.28515625" style="44" customWidth="1"/>
    <col min="6" max="6" width="8.7109375" style="44" customWidth="1"/>
    <col min="7" max="7" width="11.7109375" style="44" customWidth="1"/>
    <col min="8" max="8" width="4.28515625" style="44" customWidth="1"/>
    <col min="9" max="9" width="11.7109375" style="44" customWidth="1"/>
    <col min="10" max="10" width="16.42578125" style="44" customWidth="1"/>
    <col min="11" max="11" width="14.28515625" style="44" customWidth="1"/>
    <col min="12" max="18" width="11.7109375" style="44" customWidth="1"/>
    <col min="19" max="19" width="13.140625" style="44" customWidth="1"/>
    <col min="20" max="20" width="17.7109375" style="44" customWidth="1"/>
    <col min="21" max="16384" width="8.85546875" style="44"/>
  </cols>
  <sheetData>
    <row r="1" spans="1:21" ht="15.75" x14ac:dyDescent="0.2">
      <c r="A1" s="93" t="s">
        <v>63</v>
      </c>
      <c r="B1" s="94"/>
      <c r="C1" s="94"/>
    </row>
    <row r="2" spans="1:21" ht="17.25" customHeight="1" x14ac:dyDescent="0.2"/>
    <row r="4" spans="1:21" x14ac:dyDescent="0.2">
      <c r="A4" s="104" t="s">
        <v>0</v>
      </c>
      <c r="B4" s="104"/>
      <c r="C4" s="104"/>
      <c r="D4" s="104"/>
      <c r="E4" s="104"/>
      <c r="F4" s="104"/>
      <c r="G4" s="104"/>
      <c r="H4" s="104" t="s">
        <v>1</v>
      </c>
      <c r="I4" s="104"/>
      <c r="J4" s="104"/>
      <c r="K4" s="104"/>
      <c r="L4" s="104"/>
      <c r="M4" s="104"/>
      <c r="N4" s="104"/>
    </row>
    <row r="5" spans="1:21" ht="55.15" customHeight="1" x14ac:dyDescent="0.2">
      <c r="A5" s="108"/>
      <c r="B5" s="109"/>
      <c r="C5" s="109"/>
      <c r="D5" s="109"/>
      <c r="E5" s="110"/>
      <c r="H5" s="105"/>
      <c r="I5" s="106"/>
      <c r="J5" s="106"/>
      <c r="K5" s="106"/>
      <c r="L5" s="107"/>
    </row>
    <row r="6" spans="1:21" x14ac:dyDescent="0.2">
      <c r="A6" s="132" t="s">
        <v>2</v>
      </c>
      <c r="B6" s="132"/>
      <c r="H6" s="133" t="s">
        <v>3</v>
      </c>
      <c r="I6" s="133"/>
    </row>
    <row r="7" spans="1:21" ht="41.45" customHeight="1" x14ac:dyDescent="0.2">
      <c r="A7" s="108"/>
      <c r="B7" s="109"/>
      <c r="C7" s="109"/>
      <c r="D7" s="109"/>
      <c r="E7" s="110"/>
      <c r="H7" s="111"/>
      <c r="I7" s="112"/>
      <c r="J7" s="112"/>
      <c r="K7" s="112"/>
      <c r="L7" s="113"/>
    </row>
    <row r="8" spans="1:21" x14ac:dyDescent="0.2">
      <c r="A8" s="115" t="s">
        <v>4</v>
      </c>
      <c r="B8" s="115"/>
    </row>
    <row r="9" spans="1:21" x14ac:dyDescent="0.2">
      <c r="A9" s="108"/>
      <c r="B9" s="109"/>
      <c r="C9" s="109"/>
      <c r="D9" s="109"/>
      <c r="E9" s="110"/>
    </row>
    <row r="10" spans="1:21" ht="69.75" customHeight="1" x14ac:dyDescent="0.2">
      <c r="A10" s="116" t="s">
        <v>64</v>
      </c>
      <c r="B10" s="117"/>
      <c r="C10" s="117"/>
      <c r="D10" s="117"/>
      <c r="E10" s="117"/>
      <c r="F10" s="117"/>
      <c r="G10" s="117"/>
      <c r="H10" s="117"/>
      <c r="I10" s="117"/>
      <c r="J10" s="117"/>
      <c r="K10" s="117"/>
      <c r="L10" s="117"/>
      <c r="M10" s="117"/>
      <c r="N10" s="117"/>
      <c r="O10" s="117"/>
      <c r="P10" s="117"/>
      <c r="Q10" s="117"/>
      <c r="R10" s="117"/>
      <c r="S10" s="117"/>
    </row>
    <row r="11" spans="1:21" ht="19.5" customHeight="1" x14ac:dyDescent="0.2">
      <c r="A11" s="54" t="s">
        <v>29</v>
      </c>
      <c r="B11" s="48"/>
      <c r="C11" s="48"/>
      <c r="D11" s="48"/>
      <c r="E11" s="48"/>
      <c r="F11" s="48"/>
      <c r="G11" s="48"/>
      <c r="H11" s="48"/>
      <c r="I11" s="48"/>
      <c r="J11" s="48"/>
      <c r="K11" s="48"/>
      <c r="L11" s="48"/>
      <c r="M11" s="48"/>
      <c r="N11" s="48"/>
      <c r="O11" s="48"/>
      <c r="P11" s="48"/>
      <c r="Q11" s="48"/>
      <c r="R11" s="47"/>
      <c r="S11" s="47"/>
      <c r="T11" s="47"/>
      <c r="U11" s="47"/>
    </row>
    <row r="12" spans="1:21" ht="15" customHeight="1" x14ac:dyDescent="0.2">
      <c r="A12" s="47"/>
      <c r="B12" s="49"/>
      <c r="C12" s="121" t="s">
        <v>30</v>
      </c>
      <c r="D12" s="123"/>
      <c r="E12" s="123"/>
      <c r="F12" s="123"/>
      <c r="G12" s="123"/>
      <c r="H12" s="123"/>
      <c r="I12" s="123"/>
      <c r="J12" s="123"/>
      <c r="K12" s="123"/>
      <c r="L12" s="123"/>
      <c r="M12" s="123"/>
      <c r="N12" s="123"/>
      <c r="O12" s="123"/>
      <c r="P12" s="123"/>
      <c r="Q12" s="123"/>
      <c r="R12" s="123"/>
      <c r="S12" s="123"/>
      <c r="T12" s="47"/>
      <c r="U12" s="47"/>
    </row>
    <row r="13" spans="1:21" ht="15" customHeight="1" x14ac:dyDescent="0.2">
      <c r="A13" s="47"/>
      <c r="B13" s="49"/>
      <c r="C13" s="121" t="s">
        <v>31</v>
      </c>
      <c r="D13" s="123"/>
      <c r="E13" s="123"/>
      <c r="F13" s="123"/>
      <c r="G13" s="123"/>
      <c r="H13" s="123"/>
      <c r="I13" s="123"/>
      <c r="J13" s="123"/>
      <c r="K13" s="123"/>
      <c r="L13" s="123"/>
      <c r="M13" s="123"/>
      <c r="N13" s="123"/>
      <c r="O13" s="123"/>
      <c r="P13" s="123"/>
      <c r="Q13" s="123"/>
      <c r="R13" s="123"/>
      <c r="S13" s="123"/>
      <c r="T13" s="47"/>
      <c r="U13" s="47"/>
    </row>
    <row r="14" spans="1:21" ht="15" customHeight="1" x14ac:dyDescent="0.2">
      <c r="A14" s="47"/>
      <c r="B14" s="49"/>
      <c r="C14" s="121" t="s">
        <v>32</v>
      </c>
      <c r="D14" s="123"/>
      <c r="E14" s="123"/>
      <c r="F14" s="123"/>
      <c r="G14" s="123"/>
      <c r="H14" s="123"/>
      <c r="I14" s="123"/>
      <c r="J14" s="123"/>
      <c r="K14" s="123"/>
      <c r="L14" s="123"/>
      <c r="M14" s="123"/>
      <c r="N14" s="123"/>
      <c r="O14" s="123"/>
      <c r="P14" s="123"/>
      <c r="Q14" s="123"/>
      <c r="R14" s="123"/>
      <c r="S14" s="123"/>
      <c r="T14" s="47"/>
      <c r="U14" s="47"/>
    </row>
    <row r="15" spans="1:21" ht="15" customHeight="1" x14ac:dyDescent="0.2">
      <c r="A15" s="47"/>
      <c r="B15" s="49"/>
      <c r="C15" s="121" t="s">
        <v>33</v>
      </c>
      <c r="D15" s="123"/>
      <c r="E15" s="123"/>
      <c r="F15" s="123"/>
      <c r="G15" s="123"/>
      <c r="H15" s="123"/>
      <c r="I15" s="123"/>
      <c r="J15" s="123"/>
      <c r="K15" s="123"/>
      <c r="L15" s="123"/>
      <c r="M15" s="123"/>
      <c r="N15" s="123"/>
      <c r="O15" s="123"/>
      <c r="P15" s="123"/>
      <c r="Q15" s="123"/>
      <c r="R15" s="123"/>
      <c r="S15" s="123"/>
      <c r="T15" s="47"/>
      <c r="U15" s="47"/>
    </row>
    <row r="16" spans="1:21" ht="15" customHeight="1" x14ac:dyDescent="0.2">
      <c r="A16" s="47"/>
      <c r="B16" s="49"/>
      <c r="C16" s="121" t="s">
        <v>34</v>
      </c>
      <c r="D16" s="123"/>
      <c r="E16" s="123"/>
      <c r="F16" s="123"/>
      <c r="G16" s="123"/>
      <c r="H16" s="123"/>
      <c r="I16" s="123"/>
      <c r="J16" s="123"/>
      <c r="K16" s="123"/>
      <c r="L16" s="123"/>
      <c r="M16" s="123"/>
      <c r="N16" s="123"/>
      <c r="O16" s="123"/>
      <c r="P16" s="123"/>
      <c r="Q16" s="123"/>
      <c r="R16" s="123"/>
      <c r="S16" s="123"/>
      <c r="T16" s="47"/>
      <c r="U16" s="47"/>
    </row>
    <row r="17" spans="1:21" ht="15" customHeight="1" x14ac:dyDescent="0.2">
      <c r="A17" s="47"/>
      <c r="B17" s="88"/>
      <c r="C17" s="121" t="s">
        <v>78</v>
      </c>
      <c r="D17" s="122"/>
      <c r="E17" s="122"/>
      <c r="F17" s="122"/>
      <c r="G17" s="122"/>
      <c r="H17" s="122"/>
      <c r="I17" s="122"/>
      <c r="J17" s="122"/>
      <c r="K17" s="122"/>
      <c r="L17" s="122"/>
      <c r="M17" s="122"/>
      <c r="N17" s="122"/>
      <c r="O17" s="122"/>
      <c r="P17" s="122"/>
      <c r="Q17" s="122"/>
      <c r="R17" s="122"/>
      <c r="S17" s="122"/>
      <c r="T17" s="122"/>
      <c r="U17" s="122"/>
    </row>
    <row r="18" spans="1:21" ht="15" customHeight="1" x14ac:dyDescent="0.2">
      <c r="A18" s="47"/>
      <c r="B18" s="49"/>
      <c r="C18" s="121" t="s">
        <v>36</v>
      </c>
      <c r="D18" s="123"/>
      <c r="E18" s="123"/>
      <c r="F18" s="123"/>
      <c r="G18" s="123"/>
      <c r="H18" s="123"/>
      <c r="I18" s="123"/>
      <c r="J18" s="123"/>
      <c r="K18" s="123"/>
      <c r="L18" s="123"/>
      <c r="M18" s="123"/>
      <c r="N18" s="123"/>
      <c r="O18" s="123"/>
      <c r="P18" s="123"/>
      <c r="Q18" s="123"/>
      <c r="R18" s="123"/>
      <c r="S18" s="123"/>
      <c r="T18" s="47"/>
      <c r="U18" s="47"/>
    </row>
    <row r="19" spans="1:21" ht="15" customHeight="1" x14ac:dyDescent="0.2">
      <c r="A19" s="47"/>
      <c r="B19" s="49"/>
      <c r="C19" s="121" t="s">
        <v>37</v>
      </c>
      <c r="D19" s="123"/>
      <c r="E19" s="123"/>
      <c r="F19" s="123"/>
      <c r="G19" s="123"/>
      <c r="H19" s="123"/>
      <c r="I19" s="123"/>
      <c r="J19" s="123"/>
      <c r="K19" s="123"/>
      <c r="L19" s="123"/>
      <c r="M19" s="123"/>
      <c r="N19" s="123"/>
      <c r="O19" s="123"/>
      <c r="P19" s="123"/>
      <c r="Q19" s="123"/>
      <c r="R19" s="123"/>
      <c r="S19" s="123"/>
      <c r="T19" s="47"/>
      <c r="U19" s="47"/>
    </row>
    <row r="20" spans="1:21" ht="15" customHeight="1" x14ac:dyDescent="0.2">
      <c r="A20" s="47"/>
      <c r="B20" s="49"/>
      <c r="C20" s="121" t="s">
        <v>38</v>
      </c>
      <c r="D20" s="123"/>
      <c r="E20" s="123"/>
      <c r="F20" s="123"/>
      <c r="G20" s="123"/>
      <c r="H20" s="123"/>
      <c r="I20" s="123"/>
      <c r="J20" s="123"/>
      <c r="K20" s="123"/>
      <c r="L20" s="123"/>
      <c r="M20" s="123"/>
      <c r="N20" s="123"/>
      <c r="O20" s="123"/>
      <c r="P20" s="123"/>
      <c r="Q20" s="123"/>
      <c r="R20" s="123"/>
      <c r="S20" s="123"/>
      <c r="T20" s="47"/>
      <c r="U20" s="47"/>
    </row>
    <row r="21" spans="1:21" ht="19.5" customHeight="1" x14ac:dyDescent="0.2">
      <c r="A21" s="53"/>
      <c r="B21" s="38"/>
      <c r="C21" s="38"/>
      <c r="D21" s="38"/>
      <c r="E21" s="38"/>
      <c r="F21" s="38"/>
      <c r="G21" s="38"/>
      <c r="H21" s="38"/>
      <c r="I21" s="38"/>
      <c r="J21" s="38"/>
      <c r="K21" s="38"/>
      <c r="L21" s="38"/>
      <c r="M21" s="38"/>
      <c r="N21" s="38"/>
      <c r="O21" s="38"/>
      <c r="P21" s="38"/>
      <c r="Q21" s="38"/>
      <c r="R21" s="38"/>
      <c r="S21" s="38"/>
    </row>
    <row r="22" spans="1:21" ht="15" customHeight="1" x14ac:dyDescent="0.2">
      <c r="A22" s="44"/>
      <c r="I22" s="61"/>
      <c r="J22" s="125" t="s">
        <v>5</v>
      </c>
      <c r="K22" s="126"/>
      <c r="L22" s="126"/>
      <c r="M22" s="126"/>
      <c r="N22" s="126"/>
      <c r="O22" s="127"/>
      <c r="Q22" s="76"/>
      <c r="R22" s="76"/>
    </row>
    <row r="23" spans="1:21" ht="15" customHeight="1" x14ac:dyDescent="0.2">
      <c r="A23" s="44"/>
      <c r="I23" s="7"/>
      <c r="J23" s="126" t="s">
        <v>40</v>
      </c>
      <c r="K23" s="126"/>
      <c r="L23" s="126"/>
      <c r="M23" s="126"/>
      <c r="N23" s="4"/>
      <c r="O23" s="15"/>
      <c r="Q23" s="74"/>
      <c r="R23" s="74"/>
    </row>
    <row r="24" spans="1:21" ht="15" customHeight="1" x14ac:dyDescent="0.2">
      <c r="A24" s="53"/>
      <c r="B24" s="38"/>
      <c r="C24" s="38"/>
      <c r="D24" s="38"/>
      <c r="E24" s="38"/>
      <c r="F24" s="38"/>
      <c r="G24" s="38"/>
      <c r="H24" s="38"/>
      <c r="I24" s="38"/>
      <c r="J24" s="38"/>
      <c r="K24" s="38"/>
      <c r="L24" s="38"/>
      <c r="M24" s="38"/>
      <c r="N24" s="38"/>
      <c r="O24" s="38"/>
      <c r="P24" s="38"/>
      <c r="Q24" s="38"/>
      <c r="R24" s="38"/>
      <c r="S24" s="38"/>
    </row>
    <row r="25" spans="1:21" ht="18" customHeight="1" x14ac:dyDescent="0.2">
      <c r="A25" s="50"/>
      <c r="B25" s="126" t="s">
        <v>47</v>
      </c>
      <c r="C25" s="126"/>
      <c r="D25" s="126"/>
      <c r="E25" s="126"/>
      <c r="F25" s="126"/>
      <c r="G25" s="126"/>
      <c r="H25" s="126"/>
      <c r="I25" s="126"/>
      <c r="J25" s="126"/>
      <c r="K25" s="126"/>
      <c r="L25" s="126"/>
      <c r="T25" s="50"/>
      <c r="U25" s="50"/>
    </row>
    <row r="26" spans="1:21" ht="17.25" customHeight="1" x14ac:dyDescent="0.2">
      <c r="A26" s="50"/>
      <c r="B26" s="75"/>
      <c r="C26" s="75"/>
      <c r="D26" s="75"/>
      <c r="E26" s="75"/>
      <c r="F26" s="75"/>
      <c r="G26" s="75"/>
      <c r="H26" s="51"/>
      <c r="I26" s="51"/>
      <c r="J26" s="51"/>
      <c r="T26" s="50"/>
      <c r="U26" s="50"/>
    </row>
    <row r="27" spans="1:21" ht="14.45" customHeight="1" x14ac:dyDescent="0.2">
      <c r="A27" s="50"/>
      <c r="B27" s="69"/>
      <c r="E27" s="51"/>
      <c r="F27" s="51"/>
      <c r="G27" s="51"/>
      <c r="H27" s="51"/>
      <c r="I27" s="51"/>
      <c r="J27" s="51"/>
      <c r="T27" s="50"/>
      <c r="U27" s="50"/>
    </row>
    <row r="28" spans="1:21" ht="14.45" customHeight="1" x14ac:dyDescent="0.2">
      <c r="A28" s="124" t="s">
        <v>35</v>
      </c>
      <c r="B28" s="124"/>
      <c r="C28" s="124"/>
      <c r="D28" s="124"/>
      <c r="E28" s="124"/>
      <c r="F28" s="124"/>
      <c r="G28" s="124"/>
      <c r="H28" s="124"/>
      <c r="I28" s="124"/>
      <c r="J28" s="124"/>
      <c r="K28" s="124"/>
      <c r="L28" s="124"/>
      <c r="M28" s="124"/>
      <c r="N28" s="124"/>
      <c r="O28" s="124"/>
      <c r="P28" s="124"/>
      <c r="Q28" s="124"/>
      <c r="R28" s="124"/>
      <c r="S28" s="124"/>
      <c r="T28" s="124"/>
      <c r="U28" s="124"/>
    </row>
    <row r="30" spans="1:21" ht="15" customHeight="1" x14ac:dyDescent="0.2">
      <c r="B30" s="51"/>
      <c r="C30" s="51"/>
      <c r="D30" s="51"/>
      <c r="E30" s="51"/>
      <c r="F30" s="51"/>
      <c r="G30" s="51"/>
      <c r="H30" s="51"/>
      <c r="I30" s="51"/>
    </row>
    <row r="31" spans="1:21" ht="41.25" customHeight="1" x14ac:dyDescent="0.2">
      <c r="A31" s="118" t="s">
        <v>39</v>
      </c>
      <c r="B31" s="118"/>
      <c r="C31" s="118"/>
      <c r="D31" s="118"/>
      <c r="E31" s="118"/>
      <c r="F31" s="118"/>
      <c r="G31" s="118"/>
      <c r="H31" s="118"/>
      <c r="I31" s="118"/>
      <c r="J31" s="118"/>
      <c r="K31" s="118"/>
      <c r="L31" s="118"/>
      <c r="M31" s="118"/>
      <c r="N31" s="118"/>
      <c r="O31" s="118"/>
      <c r="P31" s="118"/>
      <c r="Q31" s="118"/>
      <c r="R31" s="118"/>
      <c r="S31" s="118"/>
    </row>
    <row r="33" spans="1:20" ht="78.75" customHeight="1" x14ac:dyDescent="0.2">
      <c r="A33" s="97" t="s">
        <v>6</v>
      </c>
      <c r="B33" s="97" t="s">
        <v>24</v>
      </c>
      <c r="C33" s="97"/>
      <c r="D33" s="97"/>
      <c r="E33" s="97"/>
      <c r="F33" s="97"/>
      <c r="G33" s="97"/>
      <c r="H33" s="97"/>
      <c r="I33" s="97"/>
      <c r="J33" s="97"/>
      <c r="K33" s="119" t="s">
        <v>25</v>
      </c>
      <c r="L33" s="120"/>
      <c r="M33" s="120"/>
      <c r="N33" s="120"/>
      <c r="O33" s="120"/>
      <c r="P33" s="120"/>
      <c r="Q33" s="120"/>
      <c r="R33" s="120"/>
      <c r="S33" s="71" t="s">
        <v>7</v>
      </c>
    </row>
    <row r="34" spans="1:20" ht="24.75" customHeight="1" x14ac:dyDescent="0.2">
      <c r="A34" s="97"/>
      <c r="B34" s="97"/>
      <c r="C34" s="97"/>
      <c r="D34" s="97"/>
      <c r="E34" s="97"/>
      <c r="F34" s="97"/>
      <c r="G34" s="97"/>
      <c r="H34" s="97"/>
      <c r="I34" s="97"/>
      <c r="J34" s="97"/>
      <c r="K34" s="71" t="s">
        <v>8</v>
      </c>
      <c r="L34" s="71" t="s">
        <v>9</v>
      </c>
      <c r="M34" s="71" t="s">
        <v>10</v>
      </c>
      <c r="N34" s="71" t="s">
        <v>11</v>
      </c>
      <c r="O34" s="71" t="s">
        <v>12</v>
      </c>
      <c r="P34" s="71" t="s">
        <v>13</v>
      </c>
      <c r="Q34" s="71" t="s">
        <v>14</v>
      </c>
      <c r="R34" s="34" t="s">
        <v>15</v>
      </c>
      <c r="S34" s="71"/>
    </row>
    <row r="35" spans="1:20" s="69" customFormat="1" ht="15" customHeight="1" x14ac:dyDescent="0.25">
      <c r="A35" s="61">
        <v>1</v>
      </c>
      <c r="B35" s="134">
        <v>2</v>
      </c>
      <c r="C35" s="135"/>
      <c r="D35" s="135"/>
      <c r="E35" s="135"/>
      <c r="F35" s="135"/>
      <c r="G35" s="135"/>
      <c r="H35" s="135"/>
      <c r="I35" s="135"/>
      <c r="J35" s="136"/>
      <c r="K35" s="61">
        <v>3</v>
      </c>
      <c r="L35" s="61">
        <v>4</v>
      </c>
      <c r="M35" s="61">
        <v>5</v>
      </c>
      <c r="N35" s="61">
        <v>6</v>
      </c>
      <c r="O35" s="61">
        <v>7</v>
      </c>
      <c r="P35" s="61">
        <v>8</v>
      </c>
      <c r="Q35" s="61">
        <v>9</v>
      </c>
      <c r="R35" s="78">
        <v>10</v>
      </c>
      <c r="S35" s="61">
        <v>11</v>
      </c>
    </row>
    <row r="36" spans="1:20" ht="27" customHeight="1" x14ac:dyDescent="0.2">
      <c r="A36" s="61">
        <v>1</v>
      </c>
      <c r="B36" s="137" t="s">
        <v>52</v>
      </c>
      <c r="C36" s="138"/>
      <c r="D36" s="138"/>
      <c r="E36" s="138"/>
      <c r="F36" s="138"/>
      <c r="G36" s="138"/>
      <c r="H36" s="138"/>
      <c r="I36" s="138"/>
      <c r="J36" s="139"/>
      <c r="K36" s="80"/>
      <c r="L36" s="79"/>
      <c r="M36" s="80"/>
      <c r="N36" s="80"/>
      <c r="O36" s="79"/>
      <c r="P36" s="80"/>
      <c r="Q36" s="80"/>
      <c r="R36" s="79"/>
      <c r="S36" s="63"/>
    </row>
    <row r="37" spans="1:20" ht="106.5" customHeight="1" x14ac:dyDescent="0.2">
      <c r="A37" s="9">
        <v>2</v>
      </c>
      <c r="B37" s="128" t="s">
        <v>54</v>
      </c>
      <c r="C37" s="129"/>
      <c r="D37" s="129"/>
      <c r="E37" s="129"/>
      <c r="F37" s="129"/>
      <c r="G37" s="129"/>
      <c r="H37" s="129"/>
      <c r="I37" s="129"/>
      <c r="J37" s="130"/>
      <c r="K37" s="79"/>
      <c r="L37" s="80"/>
      <c r="M37" s="79"/>
      <c r="N37" s="79"/>
      <c r="O37" s="80"/>
      <c r="P37" s="79"/>
      <c r="Q37" s="79"/>
      <c r="R37" s="80"/>
      <c r="S37" s="63"/>
    </row>
    <row r="38" spans="1:20" ht="35.25" customHeight="1" x14ac:dyDescent="0.2">
      <c r="A38" s="9">
        <v>3</v>
      </c>
      <c r="B38" s="128" t="s">
        <v>53</v>
      </c>
      <c r="C38" s="129"/>
      <c r="D38" s="129"/>
      <c r="E38" s="129"/>
      <c r="F38" s="129"/>
      <c r="G38" s="129"/>
      <c r="H38" s="129"/>
      <c r="I38" s="129"/>
      <c r="J38" s="130"/>
      <c r="K38" s="79"/>
      <c r="L38" s="80"/>
      <c r="M38" s="79"/>
      <c r="N38" s="79"/>
      <c r="O38" s="80"/>
      <c r="P38" s="79"/>
      <c r="Q38" s="79"/>
      <c r="R38" s="80"/>
      <c r="S38" s="63"/>
    </row>
    <row r="39" spans="1:20" ht="81.75" customHeight="1" x14ac:dyDescent="0.2">
      <c r="A39" s="9">
        <v>4</v>
      </c>
      <c r="B39" s="128" t="s">
        <v>55</v>
      </c>
      <c r="C39" s="129"/>
      <c r="D39" s="129"/>
      <c r="E39" s="129"/>
      <c r="F39" s="129"/>
      <c r="G39" s="129"/>
      <c r="H39" s="129"/>
      <c r="I39" s="129"/>
      <c r="J39" s="130"/>
      <c r="K39" s="79"/>
      <c r="L39" s="80"/>
      <c r="M39" s="79"/>
      <c r="N39" s="79"/>
      <c r="O39" s="80"/>
      <c r="P39" s="79"/>
      <c r="Q39" s="79"/>
      <c r="R39" s="80"/>
      <c r="S39" s="63"/>
    </row>
    <row r="40" spans="1:20" ht="53.25" customHeight="1" x14ac:dyDescent="0.2">
      <c r="A40" s="9">
        <v>5</v>
      </c>
      <c r="B40" s="128" t="s">
        <v>56</v>
      </c>
      <c r="C40" s="129"/>
      <c r="D40" s="129"/>
      <c r="E40" s="129"/>
      <c r="F40" s="129"/>
      <c r="G40" s="129"/>
      <c r="H40" s="129"/>
      <c r="I40" s="129"/>
      <c r="J40" s="130"/>
      <c r="K40" s="79"/>
      <c r="L40" s="80"/>
      <c r="M40" s="79"/>
      <c r="N40" s="79"/>
      <c r="O40" s="80"/>
      <c r="P40" s="79"/>
      <c r="Q40" s="79"/>
      <c r="R40" s="80"/>
      <c r="S40" s="63"/>
    </row>
    <row r="41" spans="1:20" ht="66" customHeight="1" x14ac:dyDescent="0.2">
      <c r="A41" s="9">
        <v>6</v>
      </c>
      <c r="B41" s="128" t="s">
        <v>175</v>
      </c>
      <c r="C41" s="129"/>
      <c r="D41" s="129"/>
      <c r="E41" s="129"/>
      <c r="F41" s="129"/>
      <c r="G41" s="129"/>
      <c r="H41" s="129"/>
      <c r="I41" s="129"/>
      <c r="J41" s="130"/>
      <c r="K41" s="68" t="s">
        <v>179</v>
      </c>
      <c r="L41" s="66">
        <f>L36*187.11</f>
        <v>0</v>
      </c>
      <c r="M41" s="68" t="s">
        <v>179</v>
      </c>
      <c r="N41" s="68" t="s">
        <v>179</v>
      </c>
      <c r="O41" s="68" t="s">
        <v>179</v>
      </c>
      <c r="P41" s="68" t="s">
        <v>179</v>
      </c>
      <c r="Q41" s="68" t="s">
        <v>179</v>
      </c>
      <c r="R41" s="68" t="s">
        <v>179</v>
      </c>
      <c r="S41" s="67">
        <f>L41</f>
        <v>0</v>
      </c>
    </row>
    <row r="42" spans="1:20" ht="65.25" customHeight="1" x14ac:dyDescent="0.2">
      <c r="A42" s="9">
        <v>7</v>
      </c>
      <c r="B42" s="128" t="s">
        <v>88</v>
      </c>
      <c r="C42" s="129"/>
      <c r="D42" s="129"/>
      <c r="E42" s="129"/>
      <c r="F42" s="129"/>
      <c r="G42" s="129"/>
      <c r="H42" s="129"/>
      <c r="I42" s="129"/>
      <c r="J42" s="130"/>
      <c r="K42" s="68" t="s">
        <v>179</v>
      </c>
      <c r="L42" s="68" t="s">
        <v>179</v>
      </c>
      <c r="M42" s="68" t="s">
        <v>179</v>
      </c>
      <c r="N42" s="68" t="s">
        <v>179</v>
      </c>
      <c r="O42" s="66">
        <f>O36*449.06</f>
        <v>0</v>
      </c>
      <c r="P42" s="68" t="s">
        <v>179</v>
      </c>
      <c r="Q42" s="68" t="s">
        <v>179</v>
      </c>
      <c r="R42" s="66">
        <f>R36*623.7</f>
        <v>0</v>
      </c>
      <c r="S42" s="67">
        <f>O42+R42</f>
        <v>0</v>
      </c>
      <c r="T42" s="10"/>
    </row>
    <row r="43" spans="1:20" ht="66" customHeight="1" x14ac:dyDescent="0.2">
      <c r="A43" s="9">
        <v>8</v>
      </c>
      <c r="B43" s="128" t="s">
        <v>110</v>
      </c>
      <c r="C43" s="129"/>
      <c r="D43" s="129"/>
      <c r="E43" s="129"/>
      <c r="F43" s="129"/>
      <c r="G43" s="129"/>
      <c r="H43" s="129"/>
      <c r="I43" s="129"/>
      <c r="J43" s="130"/>
      <c r="K43" s="66">
        <f>K37*187.11</f>
        <v>0</v>
      </c>
      <c r="L43" s="68" t="s">
        <v>179</v>
      </c>
      <c r="M43" s="66">
        <f>M37*187.11</f>
        <v>0</v>
      </c>
      <c r="N43" s="68" t="s">
        <v>179</v>
      </c>
      <c r="O43" s="68" t="s">
        <v>179</v>
      </c>
      <c r="P43" s="68" t="s">
        <v>179</v>
      </c>
      <c r="Q43" s="68" t="s">
        <v>179</v>
      </c>
      <c r="R43" s="68" t="s">
        <v>179</v>
      </c>
      <c r="S43" s="67">
        <f>K43+M43</f>
        <v>0</v>
      </c>
      <c r="T43" s="10"/>
    </row>
    <row r="44" spans="1:20" ht="77.25" customHeight="1" x14ac:dyDescent="0.2">
      <c r="A44" s="9">
        <v>9</v>
      </c>
      <c r="B44" s="128" t="s">
        <v>89</v>
      </c>
      <c r="C44" s="129"/>
      <c r="D44" s="129"/>
      <c r="E44" s="129"/>
      <c r="F44" s="129"/>
      <c r="G44" s="129"/>
      <c r="H44" s="129"/>
      <c r="I44" s="129"/>
      <c r="J44" s="130"/>
      <c r="K44" s="68" t="s">
        <v>179</v>
      </c>
      <c r="L44" s="68" t="s">
        <v>179</v>
      </c>
      <c r="M44" s="68" t="s">
        <v>179</v>
      </c>
      <c r="N44" s="66">
        <f>N37*349.27</f>
        <v>0</v>
      </c>
      <c r="O44" s="68" t="s">
        <v>179</v>
      </c>
      <c r="P44" s="66">
        <f>P37*449.06</f>
        <v>0</v>
      </c>
      <c r="Q44" s="66">
        <f>Q37*623.7</f>
        <v>0</v>
      </c>
      <c r="R44" s="68" t="s">
        <v>179</v>
      </c>
      <c r="S44" s="67">
        <f>N44+P44+Q44</f>
        <v>0</v>
      </c>
    </row>
    <row r="45" spans="1:20" ht="67.5" customHeight="1" x14ac:dyDescent="0.2">
      <c r="A45" s="9">
        <v>10</v>
      </c>
      <c r="B45" s="128" t="s">
        <v>111</v>
      </c>
      <c r="C45" s="129"/>
      <c r="D45" s="129"/>
      <c r="E45" s="129"/>
      <c r="F45" s="129"/>
      <c r="G45" s="129"/>
      <c r="H45" s="129"/>
      <c r="I45" s="129"/>
      <c r="J45" s="130"/>
      <c r="K45" s="66">
        <f>K38*187.11</f>
        <v>0</v>
      </c>
      <c r="L45" s="68" t="s">
        <v>179</v>
      </c>
      <c r="M45" s="66">
        <f>M38*187.11</f>
        <v>0</v>
      </c>
      <c r="N45" s="68" t="s">
        <v>179</v>
      </c>
      <c r="O45" s="68" t="s">
        <v>179</v>
      </c>
      <c r="P45" s="68" t="s">
        <v>179</v>
      </c>
      <c r="Q45" s="68" t="s">
        <v>179</v>
      </c>
      <c r="R45" s="68" t="s">
        <v>179</v>
      </c>
      <c r="S45" s="67">
        <f>K45+M45</f>
        <v>0</v>
      </c>
    </row>
    <row r="46" spans="1:20" ht="76.5" customHeight="1" x14ac:dyDescent="0.2">
      <c r="A46" s="9">
        <v>11</v>
      </c>
      <c r="B46" s="128" t="s">
        <v>90</v>
      </c>
      <c r="C46" s="129"/>
      <c r="D46" s="129"/>
      <c r="E46" s="129"/>
      <c r="F46" s="129"/>
      <c r="G46" s="129"/>
      <c r="H46" s="129"/>
      <c r="I46" s="129"/>
      <c r="J46" s="130"/>
      <c r="K46" s="68" t="s">
        <v>179</v>
      </c>
      <c r="L46" s="68" t="s">
        <v>179</v>
      </c>
      <c r="M46" s="68" t="s">
        <v>179</v>
      </c>
      <c r="N46" s="66">
        <f>N38*349.27</f>
        <v>0</v>
      </c>
      <c r="O46" s="68" t="s">
        <v>179</v>
      </c>
      <c r="P46" s="66">
        <f>P38*449.06</f>
        <v>0</v>
      </c>
      <c r="Q46" s="66">
        <f>Q38*623.7</f>
        <v>0</v>
      </c>
      <c r="R46" s="68" t="s">
        <v>179</v>
      </c>
      <c r="S46" s="67">
        <f>N46+P46+Q46</f>
        <v>0</v>
      </c>
    </row>
    <row r="47" spans="1:20" ht="63.75" customHeight="1" x14ac:dyDescent="0.2">
      <c r="A47" s="9">
        <v>12</v>
      </c>
      <c r="B47" s="128" t="s">
        <v>112</v>
      </c>
      <c r="C47" s="129"/>
      <c r="D47" s="129"/>
      <c r="E47" s="129"/>
      <c r="F47" s="129"/>
      <c r="G47" s="129"/>
      <c r="H47" s="129"/>
      <c r="I47" s="129"/>
      <c r="J47" s="130"/>
      <c r="K47" s="66">
        <f>K39*187.11</f>
        <v>0</v>
      </c>
      <c r="L47" s="68" t="s">
        <v>179</v>
      </c>
      <c r="M47" s="66">
        <f>M39*187.11</f>
        <v>0</v>
      </c>
      <c r="N47" s="68" t="s">
        <v>179</v>
      </c>
      <c r="O47" s="68" t="s">
        <v>179</v>
      </c>
      <c r="P47" s="68" t="s">
        <v>179</v>
      </c>
      <c r="Q47" s="68" t="s">
        <v>179</v>
      </c>
      <c r="R47" s="68" t="s">
        <v>179</v>
      </c>
      <c r="S47" s="67">
        <f>K47+M47</f>
        <v>0</v>
      </c>
    </row>
    <row r="48" spans="1:20" ht="77.25" customHeight="1" x14ac:dyDescent="0.2">
      <c r="A48" s="9">
        <v>13</v>
      </c>
      <c r="B48" s="128" t="s">
        <v>91</v>
      </c>
      <c r="C48" s="129"/>
      <c r="D48" s="129"/>
      <c r="E48" s="129"/>
      <c r="F48" s="129"/>
      <c r="G48" s="129"/>
      <c r="H48" s="129"/>
      <c r="I48" s="129"/>
      <c r="J48" s="130"/>
      <c r="K48" s="68" t="s">
        <v>179</v>
      </c>
      <c r="L48" s="68" t="s">
        <v>179</v>
      </c>
      <c r="M48" s="68" t="s">
        <v>179</v>
      </c>
      <c r="N48" s="66">
        <f>N39*349.27</f>
        <v>0</v>
      </c>
      <c r="O48" s="68" t="s">
        <v>179</v>
      </c>
      <c r="P48" s="66">
        <f>P39*449.06</f>
        <v>0</v>
      </c>
      <c r="Q48" s="66">
        <f>Q39*623.7</f>
        <v>0</v>
      </c>
      <c r="R48" s="68" t="s">
        <v>179</v>
      </c>
      <c r="S48" s="67">
        <f>N48+P48+Q48</f>
        <v>0</v>
      </c>
    </row>
    <row r="49" spans="1:19" ht="102" customHeight="1" x14ac:dyDescent="0.2">
      <c r="A49" s="9">
        <v>14</v>
      </c>
      <c r="B49" s="128" t="s">
        <v>126</v>
      </c>
      <c r="C49" s="129"/>
      <c r="D49" s="129"/>
      <c r="E49" s="129"/>
      <c r="F49" s="129"/>
      <c r="G49" s="129"/>
      <c r="H49" s="129"/>
      <c r="I49" s="129"/>
      <c r="J49" s="130"/>
      <c r="K49" s="66">
        <f>K40*187.11</f>
        <v>0</v>
      </c>
      <c r="L49" s="68" t="s">
        <v>179</v>
      </c>
      <c r="M49" s="66">
        <f>M40*187.11</f>
        <v>0</v>
      </c>
      <c r="N49" s="66">
        <f>N40*349.27</f>
        <v>0</v>
      </c>
      <c r="O49" s="68" t="s">
        <v>179</v>
      </c>
      <c r="P49" s="66">
        <f>P40*449.06</f>
        <v>0</v>
      </c>
      <c r="Q49" s="66">
        <f>Q40*623.7</f>
        <v>0</v>
      </c>
      <c r="R49" s="68" t="s">
        <v>179</v>
      </c>
      <c r="S49" s="67">
        <f>K49+M49+N49+P49+Q49</f>
        <v>0</v>
      </c>
    </row>
    <row r="50" spans="1:19" ht="28.5" customHeight="1" x14ac:dyDescent="0.2">
      <c r="A50" s="9">
        <v>15</v>
      </c>
      <c r="B50" s="128" t="s">
        <v>57</v>
      </c>
      <c r="C50" s="129"/>
      <c r="D50" s="129"/>
      <c r="E50" s="129"/>
      <c r="F50" s="129"/>
      <c r="G50" s="129"/>
      <c r="H50" s="129"/>
      <c r="I50" s="129"/>
      <c r="J50" s="130"/>
      <c r="K50" s="67">
        <f>K43+K45+K47+K49</f>
        <v>0</v>
      </c>
      <c r="L50" s="67">
        <f>L41</f>
        <v>0</v>
      </c>
      <c r="M50" s="67">
        <f>M43+M45+M47+M49</f>
        <v>0</v>
      </c>
      <c r="N50" s="67">
        <f>N44+N46+N48+N49</f>
        <v>0</v>
      </c>
      <c r="O50" s="67">
        <f>O42</f>
        <v>0</v>
      </c>
      <c r="P50" s="67">
        <f>P44+P46+P48+P49</f>
        <v>0</v>
      </c>
      <c r="Q50" s="67">
        <f>SUM(Q44+Q46+Q48+Q49)</f>
        <v>0</v>
      </c>
      <c r="R50" s="67">
        <f>R42</f>
        <v>0</v>
      </c>
      <c r="S50" s="67">
        <f>SUM(S41:S49)</f>
        <v>0</v>
      </c>
    </row>
    <row r="51" spans="1:19" ht="14.25" x14ac:dyDescent="0.2">
      <c r="A51" s="8"/>
      <c r="B51" s="6"/>
      <c r="C51" s="6"/>
    </row>
    <row r="52" spans="1:19" ht="30" customHeight="1" thickBot="1" x14ac:dyDescent="0.25">
      <c r="A52" s="140" t="s">
        <v>45</v>
      </c>
      <c r="B52" s="140"/>
      <c r="C52" s="140"/>
      <c r="D52" s="140"/>
      <c r="E52" s="140"/>
      <c r="F52" s="140"/>
      <c r="G52" s="140"/>
      <c r="H52" s="140"/>
      <c r="I52" s="140"/>
      <c r="J52" s="140"/>
      <c r="K52" s="140"/>
      <c r="L52" s="140"/>
      <c r="M52" s="140"/>
      <c r="N52" s="140"/>
      <c r="O52" s="140"/>
      <c r="P52" s="140"/>
      <c r="Q52" s="140"/>
      <c r="R52" s="140"/>
      <c r="S52" s="140"/>
    </row>
    <row r="53" spans="1:19" ht="18.75" customHeight="1" thickBot="1" x14ac:dyDescent="0.25">
      <c r="A53" s="40" t="s">
        <v>44</v>
      </c>
      <c r="B53" s="17"/>
      <c r="C53" s="17"/>
      <c r="D53" s="17"/>
      <c r="E53" s="17"/>
      <c r="G53" s="17"/>
      <c r="H53" s="17"/>
      <c r="I53" s="20">
        <f>S50</f>
        <v>0</v>
      </c>
      <c r="J53" s="17"/>
      <c r="K53" s="16"/>
    </row>
    <row r="54" spans="1:19" ht="18.75" customHeight="1" x14ac:dyDescent="0.2">
      <c r="A54" s="40"/>
      <c r="B54" s="17"/>
      <c r="C54" s="17"/>
      <c r="D54" s="17"/>
      <c r="E54" s="17"/>
      <c r="F54" s="22"/>
      <c r="G54" s="17"/>
      <c r="H54" s="17"/>
      <c r="I54" s="17"/>
      <c r="J54" s="17"/>
      <c r="K54" s="16"/>
    </row>
    <row r="55" spans="1:19" ht="18.75" customHeight="1" x14ac:dyDescent="0.2">
      <c r="A55" s="40"/>
      <c r="B55" s="17"/>
      <c r="C55" s="17"/>
      <c r="D55" s="17"/>
      <c r="E55" s="17"/>
      <c r="F55" s="22"/>
      <c r="G55" s="17"/>
      <c r="H55" s="17"/>
      <c r="I55" s="17"/>
      <c r="J55" s="17"/>
      <c r="K55" s="16"/>
    </row>
    <row r="56" spans="1:19" ht="34.5" customHeight="1" x14ac:dyDescent="0.25">
      <c r="A56" s="96" t="s">
        <v>41</v>
      </c>
      <c r="B56" s="131"/>
      <c r="C56" s="131"/>
      <c r="D56" s="131"/>
      <c r="E56" s="131"/>
      <c r="F56" s="131"/>
      <c r="G56" s="131"/>
      <c r="H56" s="131"/>
      <c r="I56" s="131"/>
      <c r="J56" s="131"/>
      <c r="K56" s="131"/>
      <c r="L56" s="131"/>
      <c r="M56" s="131"/>
      <c r="N56" s="131"/>
      <c r="O56" s="131"/>
      <c r="P56" s="131"/>
      <c r="Q56" s="131"/>
      <c r="R56" s="131"/>
      <c r="S56" s="131"/>
    </row>
    <row r="57" spans="1:19" ht="18" x14ac:dyDescent="0.25">
      <c r="A57" s="77"/>
      <c r="B57" s="77"/>
      <c r="C57" s="77"/>
      <c r="D57" s="77"/>
      <c r="E57" s="77"/>
      <c r="F57" s="77"/>
      <c r="G57" s="77"/>
      <c r="H57" s="77"/>
      <c r="I57" s="77"/>
      <c r="J57" s="77"/>
      <c r="K57" s="77"/>
      <c r="L57" s="77"/>
      <c r="M57" s="77"/>
      <c r="N57" s="77"/>
      <c r="O57" s="77"/>
      <c r="P57" s="77"/>
      <c r="Q57" s="77"/>
      <c r="R57" s="77"/>
      <c r="S57" s="77"/>
    </row>
    <row r="58" spans="1:19" ht="67.5" customHeight="1" x14ac:dyDescent="0.2">
      <c r="A58" s="97" t="s">
        <v>6</v>
      </c>
      <c r="B58" s="97" t="s">
        <v>24</v>
      </c>
      <c r="C58" s="97"/>
      <c r="D58" s="97"/>
      <c r="E58" s="97"/>
      <c r="F58" s="97"/>
      <c r="G58" s="97"/>
      <c r="H58" s="97"/>
      <c r="I58" s="97"/>
      <c r="J58" s="97"/>
      <c r="K58" s="119" t="s">
        <v>25</v>
      </c>
      <c r="L58" s="120"/>
      <c r="M58" s="120"/>
      <c r="N58" s="120"/>
      <c r="O58" s="120"/>
      <c r="P58" s="120"/>
      <c r="Q58" s="120"/>
      <c r="R58" s="141"/>
      <c r="S58" s="71" t="s">
        <v>7</v>
      </c>
    </row>
    <row r="59" spans="1:19" x14ac:dyDescent="0.2">
      <c r="A59" s="97"/>
      <c r="B59" s="97"/>
      <c r="C59" s="97"/>
      <c r="D59" s="97"/>
      <c r="E59" s="97"/>
      <c r="F59" s="97"/>
      <c r="G59" s="97"/>
      <c r="H59" s="97"/>
      <c r="I59" s="97"/>
      <c r="J59" s="97"/>
      <c r="K59" s="71" t="s">
        <v>8</v>
      </c>
      <c r="L59" s="71" t="s">
        <v>9</v>
      </c>
      <c r="M59" s="71" t="s">
        <v>10</v>
      </c>
      <c r="N59" s="71" t="s">
        <v>11</v>
      </c>
      <c r="O59" s="71" t="s">
        <v>12</v>
      </c>
      <c r="P59" s="71" t="s">
        <v>13</v>
      </c>
      <c r="Q59" s="71" t="s">
        <v>14</v>
      </c>
      <c r="R59" s="34" t="s">
        <v>15</v>
      </c>
      <c r="S59" s="71"/>
    </row>
    <row r="60" spans="1:19" s="69" customFormat="1" ht="15" customHeight="1" x14ac:dyDescent="0.25">
      <c r="A60" s="61">
        <v>1</v>
      </c>
      <c r="B60" s="134">
        <v>2</v>
      </c>
      <c r="C60" s="135"/>
      <c r="D60" s="135"/>
      <c r="E60" s="135"/>
      <c r="F60" s="135"/>
      <c r="G60" s="135"/>
      <c r="H60" s="135"/>
      <c r="I60" s="135"/>
      <c r="J60" s="136"/>
      <c r="K60" s="61">
        <v>3</v>
      </c>
      <c r="L60" s="61">
        <v>4</v>
      </c>
      <c r="M60" s="61">
        <v>5</v>
      </c>
      <c r="N60" s="61">
        <v>6</v>
      </c>
      <c r="O60" s="61">
        <v>7</v>
      </c>
      <c r="P60" s="61">
        <v>8</v>
      </c>
      <c r="Q60" s="61">
        <v>9</v>
      </c>
      <c r="R60" s="78">
        <v>10</v>
      </c>
      <c r="S60" s="61">
        <v>11</v>
      </c>
    </row>
    <row r="61" spans="1:19" ht="26.45" customHeight="1" x14ac:dyDescent="0.2">
      <c r="A61" s="61">
        <v>1</v>
      </c>
      <c r="B61" s="137" t="s">
        <v>58</v>
      </c>
      <c r="C61" s="138"/>
      <c r="D61" s="138"/>
      <c r="E61" s="138"/>
      <c r="F61" s="138"/>
      <c r="G61" s="138"/>
      <c r="H61" s="138"/>
      <c r="I61" s="138"/>
      <c r="J61" s="139"/>
      <c r="K61" s="81"/>
      <c r="L61" s="81"/>
      <c r="M61" s="81"/>
      <c r="N61" s="81"/>
      <c r="O61" s="81"/>
      <c r="P61" s="81"/>
      <c r="Q61" s="81"/>
      <c r="R61" s="82"/>
      <c r="S61" s="63"/>
    </row>
    <row r="62" spans="1:19" ht="65.25" customHeight="1" x14ac:dyDescent="0.2">
      <c r="A62" s="9">
        <v>2</v>
      </c>
      <c r="B62" s="128" t="s">
        <v>82</v>
      </c>
      <c r="C62" s="129"/>
      <c r="D62" s="129"/>
      <c r="E62" s="129"/>
      <c r="F62" s="129"/>
      <c r="G62" s="129"/>
      <c r="H62" s="129"/>
      <c r="I62" s="129"/>
      <c r="J62" s="130"/>
      <c r="K62" s="62">
        <f>K61*123.75</f>
        <v>0</v>
      </c>
      <c r="L62" s="62">
        <f>L61*123.75</f>
        <v>0</v>
      </c>
      <c r="M62" s="62">
        <f>M61*123.75</f>
        <v>0</v>
      </c>
      <c r="N62" s="62">
        <f>N61*61.88</f>
        <v>0</v>
      </c>
      <c r="O62" s="62">
        <f>O61*61.88</f>
        <v>0</v>
      </c>
      <c r="P62" s="62">
        <f>P61*61.88</f>
        <v>0</v>
      </c>
      <c r="Q62" s="62">
        <f>Q61*61.88</f>
        <v>0</v>
      </c>
      <c r="R62" s="83">
        <f>R61*61.88</f>
        <v>0</v>
      </c>
      <c r="S62" s="62">
        <f>K62+L62+M62+N62+O62+P62+Q62+R62</f>
        <v>0</v>
      </c>
    </row>
    <row r="63" spans="1:19" ht="21.75" customHeight="1" x14ac:dyDescent="0.2">
      <c r="A63" s="8"/>
      <c r="B63" s="6"/>
      <c r="C63" s="6"/>
    </row>
    <row r="64" spans="1:19" ht="42" customHeight="1" thickBot="1" x14ac:dyDescent="0.25">
      <c r="A64" s="142" t="s">
        <v>42</v>
      </c>
      <c r="B64" s="142"/>
      <c r="C64" s="142"/>
      <c r="D64" s="142"/>
      <c r="E64" s="142"/>
      <c r="F64" s="142"/>
      <c r="G64" s="142"/>
      <c r="H64" s="142"/>
      <c r="I64" s="142"/>
      <c r="J64" s="142"/>
      <c r="K64" s="142"/>
      <c r="L64" s="142"/>
      <c r="M64" s="142"/>
      <c r="N64" s="142"/>
      <c r="O64" s="142"/>
      <c r="P64" s="142"/>
      <c r="Q64" s="142"/>
      <c r="R64" s="142"/>
      <c r="S64" s="142"/>
    </row>
    <row r="65" spans="1:19" ht="13.5" thickBot="1" x14ac:dyDescent="0.25">
      <c r="A65" s="40" t="s">
        <v>43</v>
      </c>
      <c r="B65" s="40"/>
      <c r="C65" s="40"/>
      <c r="D65" s="40"/>
      <c r="F65" s="40"/>
      <c r="G65" s="20">
        <f>S62</f>
        <v>0</v>
      </c>
      <c r="H65" s="40"/>
      <c r="I65" s="40"/>
      <c r="J65" s="40"/>
      <c r="K65" s="40"/>
      <c r="L65" s="22"/>
      <c r="M65" s="18"/>
    </row>
    <row r="66" spans="1:19" x14ac:dyDescent="0.2">
      <c r="A66" s="40"/>
      <c r="B66" s="40"/>
      <c r="C66" s="40"/>
      <c r="D66" s="40"/>
      <c r="E66" s="40"/>
      <c r="F66" s="40"/>
      <c r="G66" s="40"/>
      <c r="H66" s="40"/>
      <c r="I66" s="40"/>
      <c r="J66" s="40"/>
      <c r="K66" s="40"/>
      <c r="L66" s="22"/>
      <c r="M66" s="18"/>
    </row>
    <row r="67" spans="1:19" ht="26.25" customHeight="1" x14ac:dyDescent="0.2">
      <c r="A67" s="40"/>
      <c r="B67" s="40"/>
      <c r="C67" s="40"/>
      <c r="D67" s="40"/>
      <c r="E67" s="40"/>
      <c r="F67" s="40"/>
      <c r="G67" s="40"/>
      <c r="H67" s="40"/>
      <c r="I67" s="40"/>
      <c r="J67" s="40"/>
      <c r="K67" s="40"/>
      <c r="M67" s="18"/>
    </row>
    <row r="68" spans="1:19" ht="68.25" customHeight="1" x14ac:dyDescent="0.25">
      <c r="A68" s="96" t="s">
        <v>79</v>
      </c>
      <c r="B68" s="96"/>
      <c r="C68" s="96"/>
      <c r="D68" s="96"/>
      <c r="E68" s="96"/>
      <c r="F68" s="96"/>
      <c r="G68" s="96"/>
      <c r="H68" s="96"/>
      <c r="I68" s="96"/>
      <c r="J68" s="96"/>
      <c r="K68" s="96"/>
      <c r="L68" s="96"/>
      <c r="M68" s="96"/>
      <c r="N68" s="96"/>
      <c r="O68" s="96"/>
      <c r="P68" s="96"/>
      <c r="Q68" s="96"/>
      <c r="R68" s="96"/>
      <c r="S68" s="96"/>
    </row>
    <row r="69" spans="1:19" x14ac:dyDescent="0.2">
      <c r="A69" s="40"/>
      <c r="B69" s="40"/>
      <c r="C69" s="40"/>
      <c r="D69" s="40"/>
      <c r="E69" s="40"/>
      <c r="F69" s="40"/>
      <c r="G69" s="40"/>
      <c r="H69" s="40"/>
      <c r="I69" s="40"/>
      <c r="J69" s="40"/>
      <c r="K69" s="40"/>
      <c r="L69" s="22"/>
      <c r="M69" s="18"/>
    </row>
    <row r="70" spans="1:19" ht="66.75" customHeight="1" x14ac:dyDescent="0.2">
      <c r="A70" s="97" t="s">
        <v>6</v>
      </c>
      <c r="B70" s="97" t="s">
        <v>24</v>
      </c>
      <c r="C70" s="97"/>
      <c r="D70" s="97"/>
      <c r="E70" s="97"/>
      <c r="F70" s="97"/>
      <c r="G70" s="97"/>
      <c r="H70" s="97"/>
      <c r="I70" s="97"/>
      <c r="J70" s="97"/>
      <c r="K70" s="119" t="s">
        <v>25</v>
      </c>
      <c r="L70" s="120"/>
      <c r="M70" s="120"/>
      <c r="N70" s="120"/>
      <c r="O70" s="120"/>
      <c r="P70" s="120"/>
      <c r="Q70" s="120"/>
      <c r="R70" s="141"/>
      <c r="S70" s="98" t="s">
        <v>7</v>
      </c>
    </row>
    <row r="71" spans="1:19" ht="30" customHeight="1" x14ac:dyDescent="0.2">
      <c r="A71" s="97"/>
      <c r="B71" s="97"/>
      <c r="C71" s="97"/>
      <c r="D71" s="97"/>
      <c r="E71" s="97"/>
      <c r="F71" s="97"/>
      <c r="G71" s="97"/>
      <c r="H71" s="97"/>
      <c r="I71" s="97"/>
      <c r="J71" s="97"/>
      <c r="K71" s="71" t="s">
        <v>8</v>
      </c>
      <c r="L71" s="71" t="s">
        <v>9</v>
      </c>
      <c r="M71" s="71" t="s">
        <v>10</v>
      </c>
      <c r="N71" s="71" t="s">
        <v>11</v>
      </c>
      <c r="O71" s="71" t="s">
        <v>12</v>
      </c>
      <c r="P71" s="71" t="s">
        <v>13</v>
      </c>
      <c r="Q71" s="71" t="s">
        <v>14</v>
      </c>
      <c r="R71" s="71" t="s">
        <v>15</v>
      </c>
      <c r="S71" s="99"/>
    </row>
    <row r="72" spans="1:19" s="69" customFormat="1" x14ac:dyDescent="0.25">
      <c r="A72" s="61">
        <v>1</v>
      </c>
      <c r="B72" s="134">
        <v>2</v>
      </c>
      <c r="C72" s="135"/>
      <c r="D72" s="135"/>
      <c r="E72" s="135"/>
      <c r="F72" s="135"/>
      <c r="G72" s="135"/>
      <c r="H72" s="135"/>
      <c r="I72" s="135"/>
      <c r="J72" s="136"/>
      <c r="K72" s="61">
        <v>3</v>
      </c>
      <c r="L72" s="61">
        <v>4</v>
      </c>
      <c r="M72" s="61">
        <v>5</v>
      </c>
      <c r="N72" s="61">
        <v>6</v>
      </c>
      <c r="O72" s="61">
        <v>7</v>
      </c>
      <c r="P72" s="61">
        <v>8</v>
      </c>
      <c r="Q72" s="61">
        <v>9</v>
      </c>
      <c r="R72" s="61">
        <v>10</v>
      </c>
      <c r="S72" s="61">
        <v>11</v>
      </c>
    </row>
    <row r="73" spans="1:19" ht="92.25" customHeight="1" x14ac:dyDescent="0.2">
      <c r="A73" s="9">
        <v>1</v>
      </c>
      <c r="B73" s="128" t="s">
        <v>185</v>
      </c>
      <c r="C73" s="129"/>
      <c r="D73" s="129"/>
      <c r="E73" s="129"/>
      <c r="F73" s="129"/>
      <c r="G73" s="129"/>
      <c r="H73" s="129"/>
      <c r="I73" s="129"/>
      <c r="J73" s="130"/>
      <c r="K73" s="79"/>
      <c r="L73" s="79"/>
      <c r="M73" s="79"/>
      <c r="N73" s="79"/>
      <c r="O73" s="79"/>
      <c r="P73" s="79"/>
      <c r="Q73" s="79"/>
      <c r="R73" s="79"/>
      <c r="S73" s="63"/>
    </row>
    <row r="74" spans="1:19" ht="90" customHeight="1" x14ac:dyDescent="0.2">
      <c r="A74" s="9">
        <v>2</v>
      </c>
      <c r="B74" s="128" t="s">
        <v>186</v>
      </c>
      <c r="C74" s="129"/>
      <c r="D74" s="129"/>
      <c r="E74" s="129"/>
      <c r="F74" s="129"/>
      <c r="G74" s="129"/>
      <c r="H74" s="129"/>
      <c r="I74" s="129"/>
      <c r="J74" s="130"/>
      <c r="K74" s="79"/>
      <c r="L74" s="79"/>
      <c r="M74" s="79"/>
      <c r="N74" s="79"/>
      <c r="O74" s="79"/>
      <c r="P74" s="79"/>
      <c r="Q74" s="79"/>
      <c r="R74" s="79"/>
      <c r="S74" s="63"/>
    </row>
    <row r="75" spans="1:19" ht="42.75" customHeight="1" x14ac:dyDescent="0.2">
      <c r="A75" s="9">
        <v>3</v>
      </c>
      <c r="B75" s="128" t="s">
        <v>59</v>
      </c>
      <c r="C75" s="129"/>
      <c r="D75" s="129"/>
      <c r="E75" s="129"/>
      <c r="F75" s="129"/>
      <c r="G75" s="129"/>
      <c r="H75" s="129"/>
      <c r="I75" s="129"/>
      <c r="J75" s="130"/>
      <c r="K75" s="79"/>
      <c r="L75" s="79"/>
      <c r="M75" s="79"/>
      <c r="N75" s="79"/>
      <c r="O75" s="79"/>
      <c r="P75" s="79"/>
      <c r="Q75" s="79"/>
      <c r="R75" s="79"/>
      <c r="S75" s="63"/>
    </row>
    <row r="76" spans="1:19" ht="54" customHeight="1" x14ac:dyDescent="0.2">
      <c r="A76" s="9">
        <v>4</v>
      </c>
      <c r="B76" s="128" t="s">
        <v>60</v>
      </c>
      <c r="C76" s="129"/>
      <c r="D76" s="129"/>
      <c r="E76" s="129"/>
      <c r="F76" s="129"/>
      <c r="G76" s="129"/>
      <c r="H76" s="129"/>
      <c r="I76" s="129"/>
      <c r="J76" s="130"/>
      <c r="K76" s="80"/>
      <c r="L76" s="80"/>
      <c r="M76" s="80"/>
      <c r="N76" s="80"/>
      <c r="O76" s="79"/>
      <c r="P76" s="79"/>
      <c r="Q76" s="80"/>
      <c r="R76" s="79"/>
      <c r="S76" s="63"/>
    </row>
    <row r="77" spans="1:19" ht="52.5" customHeight="1" x14ac:dyDescent="0.2">
      <c r="A77" s="9">
        <v>5</v>
      </c>
      <c r="B77" s="128" t="s">
        <v>187</v>
      </c>
      <c r="C77" s="129"/>
      <c r="D77" s="129"/>
      <c r="E77" s="129"/>
      <c r="F77" s="129"/>
      <c r="G77" s="129"/>
      <c r="H77" s="129"/>
      <c r="I77" s="129"/>
      <c r="J77" s="130"/>
      <c r="K77" s="79"/>
      <c r="L77" s="79"/>
      <c r="M77" s="79"/>
      <c r="N77" s="79"/>
      <c r="O77" s="79"/>
      <c r="P77" s="79"/>
      <c r="Q77" s="79"/>
      <c r="R77" s="79"/>
      <c r="S77" s="63"/>
    </row>
    <row r="78" spans="1:19" ht="53.25" customHeight="1" x14ac:dyDescent="0.2">
      <c r="A78" s="9">
        <v>6</v>
      </c>
      <c r="B78" s="128" t="s">
        <v>188</v>
      </c>
      <c r="C78" s="129"/>
      <c r="D78" s="129"/>
      <c r="E78" s="129"/>
      <c r="F78" s="129"/>
      <c r="G78" s="129"/>
      <c r="H78" s="129"/>
      <c r="I78" s="129"/>
      <c r="J78" s="130"/>
      <c r="K78" s="79"/>
      <c r="L78" s="79"/>
      <c r="M78" s="79"/>
      <c r="N78" s="79"/>
      <c r="O78" s="79"/>
      <c r="P78" s="79"/>
      <c r="Q78" s="79"/>
      <c r="R78" s="79"/>
      <c r="S78" s="68"/>
    </row>
    <row r="79" spans="1:19" ht="45.75" customHeight="1" x14ac:dyDescent="0.2">
      <c r="A79" s="9">
        <v>7</v>
      </c>
      <c r="B79" s="128" t="s">
        <v>61</v>
      </c>
      <c r="C79" s="129"/>
      <c r="D79" s="129"/>
      <c r="E79" s="129"/>
      <c r="F79" s="129"/>
      <c r="G79" s="129"/>
      <c r="H79" s="129"/>
      <c r="I79" s="129"/>
      <c r="J79" s="130"/>
      <c r="K79" s="79"/>
      <c r="L79" s="79"/>
      <c r="M79" s="79"/>
      <c r="N79" s="79"/>
      <c r="O79" s="79"/>
      <c r="P79" s="79"/>
      <c r="Q79" s="79"/>
      <c r="R79" s="79"/>
      <c r="S79" s="68"/>
    </row>
    <row r="80" spans="1:19" ht="65.25" customHeight="1" x14ac:dyDescent="0.2">
      <c r="A80" s="9">
        <v>8</v>
      </c>
      <c r="B80" s="128" t="s">
        <v>113</v>
      </c>
      <c r="C80" s="129"/>
      <c r="D80" s="129"/>
      <c r="E80" s="129"/>
      <c r="F80" s="129"/>
      <c r="G80" s="129"/>
      <c r="H80" s="129"/>
      <c r="I80" s="129"/>
      <c r="J80" s="130"/>
      <c r="K80" s="66">
        <f>K73*155.93</f>
        <v>0</v>
      </c>
      <c r="L80" s="66">
        <f>L73*155.93</f>
        <v>0</v>
      </c>
      <c r="M80" s="66">
        <f>M73*155.93</f>
        <v>0</v>
      </c>
      <c r="N80" s="68"/>
      <c r="O80" s="68"/>
      <c r="P80" s="68"/>
      <c r="Q80" s="68"/>
      <c r="R80" s="68"/>
      <c r="S80" s="67">
        <f>SUM(K80:M80)</f>
        <v>0</v>
      </c>
    </row>
    <row r="81" spans="1:19" ht="67.5" customHeight="1" x14ac:dyDescent="0.2">
      <c r="A81" s="9">
        <v>9</v>
      </c>
      <c r="B81" s="128" t="s">
        <v>114</v>
      </c>
      <c r="C81" s="129"/>
      <c r="D81" s="129"/>
      <c r="E81" s="129"/>
      <c r="F81" s="129"/>
      <c r="G81" s="129"/>
      <c r="H81" s="129"/>
      <c r="I81" s="129"/>
      <c r="J81" s="130"/>
      <c r="K81" s="66">
        <f>K74*187.11</f>
        <v>0</v>
      </c>
      <c r="L81" s="66">
        <f>L74*187.11</f>
        <v>0</v>
      </c>
      <c r="M81" s="66">
        <f>M74*187.11</f>
        <v>0</v>
      </c>
      <c r="N81" s="68"/>
      <c r="O81" s="68"/>
      <c r="P81" s="68"/>
      <c r="Q81" s="68"/>
      <c r="R81" s="68"/>
      <c r="S81" s="67">
        <f>SUM(K81:M81)</f>
        <v>0</v>
      </c>
    </row>
    <row r="82" spans="1:19" ht="81" customHeight="1" x14ac:dyDescent="0.2">
      <c r="A82" s="9">
        <v>10</v>
      </c>
      <c r="B82" s="128" t="s">
        <v>84</v>
      </c>
      <c r="C82" s="129"/>
      <c r="D82" s="129"/>
      <c r="E82" s="129"/>
      <c r="F82" s="129"/>
      <c r="G82" s="129"/>
      <c r="H82" s="129"/>
      <c r="I82" s="129"/>
      <c r="J82" s="130"/>
      <c r="K82" s="68"/>
      <c r="L82" s="68"/>
      <c r="M82" s="68"/>
      <c r="N82" s="66">
        <f>N73*291.06</f>
        <v>0</v>
      </c>
      <c r="O82" s="66">
        <f>O73*374.22</f>
        <v>0</v>
      </c>
      <c r="P82" s="66">
        <f>P73*374.22</f>
        <v>0</v>
      </c>
      <c r="Q82" s="66">
        <f>Q73*519.75</f>
        <v>0</v>
      </c>
      <c r="R82" s="66">
        <f>R73*519.75</f>
        <v>0</v>
      </c>
      <c r="S82" s="67">
        <f>SUM(N82:R82)</f>
        <v>0</v>
      </c>
    </row>
    <row r="83" spans="1:19" ht="79.5" customHeight="1" x14ac:dyDescent="0.2">
      <c r="A83" s="9">
        <v>11</v>
      </c>
      <c r="B83" s="128" t="s">
        <v>94</v>
      </c>
      <c r="C83" s="129"/>
      <c r="D83" s="129"/>
      <c r="E83" s="129"/>
      <c r="F83" s="129"/>
      <c r="G83" s="129"/>
      <c r="H83" s="129"/>
      <c r="I83" s="129"/>
      <c r="J83" s="130"/>
      <c r="K83" s="68"/>
      <c r="L83" s="68"/>
      <c r="M83" s="68"/>
      <c r="N83" s="66">
        <f>N74*349.27</f>
        <v>0</v>
      </c>
      <c r="O83" s="66">
        <f>O74*449.06</f>
        <v>0</v>
      </c>
      <c r="P83" s="66">
        <f>P74*449.06</f>
        <v>0</v>
      </c>
      <c r="Q83" s="66">
        <f>Q74*623.7</f>
        <v>0</v>
      </c>
      <c r="R83" s="66">
        <f>R74*623.7</f>
        <v>0</v>
      </c>
      <c r="S83" s="67">
        <f>SUM(N83:R83)</f>
        <v>0</v>
      </c>
    </row>
    <row r="84" spans="1:19" ht="66" customHeight="1" x14ac:dyDescent="0.2">
      <c r="A84" s="9">
        <v>12</v>
      </c>
      <c r="B84" s="128" t="s">
        <v>85</v>
      </c>
      <c r="C84" s="129"/>
      <c r="D84" s="129"/>
      <c r="E84" s="129"/>
      <c r="F84" s="129"/>
      <c r="G84" s="129"/>
      <c r="H84" s="129"/>
      <c r="I84" s="129"/>
      <c r="J84" s="130"/>
      <c r="K84" s="66">
        <f>K75*123.75</f>
        <v>0</v>
      </c>
      <c r="L84" s="66">
        <f>L75*123.75</f>
        <v>0</v>
      </c>
      <c r="M84" s="66">
        <f>M75*123.75</f>
        <v>0</v>
      </c>
      <c r="N84" s="66">
        <f>N75*61.88</f>
        <v>0</v>
      </c>
      <c r="O84" s="66">
        <f>O75*61.88</f>
        <v>0</v>
      </c>
      <c r="P84" s="66">
        <f>P75*61.88</f>
        <v>0</v>
      </c>
      <c r="Q84" s="66">
        <f>Q75*61.88</f>
        <v>0</v>
      </c>
      <c r="R84" s="66">
        <f>R75*61.88</f>
        <v>0</v>
      </c>
      <c r="S84" s="67">
        <f>SUM(K84:R84)</f>
        <v>0</v>
      </c>
    </row>
    <row r="85" spans="1:19" ht="78.75" customHeight="1" x14ac:dyDescent="0.2">
      <c r="A85" s="9">
        <v>13</v>
      </c>
      <c r="B85" s="128" t="s">
        <v>86</v>
      </c>
      <c r="C85" s="129"/>
      <c r="D85" s="129"/>
      <c r="E85" s="129"/>
      <c r="F85" s="129"/>
      <c r="G85" s="129"/>
      <c r="H85" s="129"/>
      <c r="I85" s="129"/>
      <c r="J85" s="130"/>
      <c r="K85" s="68"/>
      <c r="L85" s="68"/>
      <c r="M85" s="68"/>
      <c r="N85" s="68"/>
      <c r="O85" s="66">
        <f>O76*51.98</f>
        <v>0</v>
      </c>
      <c r="P85" s="66">
        <f>P76*51.98</f>
        <v>0</v>
      </c>
      <c r="Q85" s="68"/>
      <c r="R85" s="66">
        <f>R76*51.98</f>
        <v>0</v>
      </c>
      <c r="S85" s="67">
        <f>O85+P85+R85</f>
        <v>0</v>
      </c>
    </row>
    <row r="86" spans="1:19" ht="111.75" customHeight="1" x14ac:dyDescent="0.2">
      <c r="A86" s="9">
        <v>14</v>
      </c>
      <c r="B86" s="128" t="s">
        <v>115</v>
      </c>
      <c r="C86" s="129"/>
      <c r="D86" s="129"/>
      <c r="E86" s="129"/>
      <c r="F86" s="129"/>
      <c r="G86" s="129"/>
      <c r="H86" s="129"/>
      <c r="I86" s="129"/>
      <c r="J86" s="130"/>
      <c r="K86" s="66">
        <f>K77*155.93</f>
        <v>0</v>
      </c>
      <c r="L86" s="66">
        <f>L77*155.93</f>
        <v>0</v>
      </c>
      <c r="M86" s="66">
        <f>M77*155.93</f>
        <v>0</v>
      </c>
      <c r="N86" s="66">
        <f>N77*291.06</f>
        <v>0</v>
      </c>
      <c r="O86" s="66">
        <f>O77*374.22</f>
        <v>0</v>
      </c>
      <c r="P86" s="66">
        <f>P77*374.22</f>
        <v>0</v>
      </c>
      <c r="Q86" s="66">
        <f>Q77*519.75</f>
        <v>0</v>
      </c>
      <c r="R86" s="66">
        <f>R77*519.75</f>
        <v>0</v>
      </c>
      <c r="S86" s="67">
        <f>SUM(K86:R86)</f>
        <v>0</v>
      </c>
    </row>
    <row r="87" spans="1:19" ht="112.5" customHeight="1" x14ac:dyDescent="0.2">
      <c r="A87" s="9">
        <v>15</v>
      </c>
      <c r="B87" s="128" t="s">
        <v>127</v>
      </c>
      <c r="C87" s="129"/>
      <c r="D87" s="129"/>
      <c r="E87" s="129"/>
      <c r="F87" s="129"/>
      <c r="G87" s="129"/>
      <c r="H87" s="129"/>
      <c r="I87" s="129"/>
      <c r="J87" s="130"/>
      <c r="K87" s="66">
        <f>K78*187.11</f>
        <v>0</v>
      </c>
      <c r="L87" s="66">
        <f>L78*187.11</f>
        <v>0</v>
      </c>
      <c r="M87" s="66">
        <f>M78*187.11</f>
        <v>0</v>
      </c>
      <c r="N87" s="66">
        <f>N78*349.27</f>
        <v>0</v>
      </c>
      <c r="O87" s="66">
        <f>O78*449.06</f>
        <v>0</v>
      </c>
      <c r="P87" s="66">
        <f>P78*449.06</f>
        <v>0</v>
      </c>
      <c r="Q87" s="66">
        <f>Q78*623.7</f>
        <v>0</v>
      </c>
      <c r="R87" s="66">
        <f>R78*623.7</f>
        <v>0</v>
      </c>
      <c r="S87" s="67">
        <f>SUM(K87:R87)</f>
        <v>0</v>
      </c>
    </row>
    <row r="88" spans="1:19" ht="79.5" customHeight="1" x14ac:dyDescent="0.2">
      <c r="A88" s="9">
        <v>16</v>
      </c>
      <c r="B88" s="128" t="s">
        <v>87</v>
      </c>
      <c r="C88" s="129"/>
      <c r="D88" s="129"/>
      <c r="E88" s="129"/>
      <c r="F88" s="129"/>
      <c r="G88" s="129"/>
      <c r="H88" s="129"/>
      <c r="I88" s="129"/>
      <c r="J88" s="130"/>
      <c r="K88" s="66">
        <f>K79*123.75</f>
        <v>0</v>
      </c>
      <c r="L88" s="66">
        <f>L79*123.75</f>
        <v>0</v>
      </c>
      <c r="M88" s="66">
        <f>M79*123.75</f>
        <v>0</v>
      </c>
      <c r="N88" s="66">
        <f>N79*61.88</f>
        <v>0</v>
      </c>
      <c r="O88" s="66">
        <f>O79*61.88</f>
        <v>0</v>
      </c>
      <c r="P88" s="66">
        <f>P79*61.88</f>
        <v>0</v>
      </c>
      <c r="Q88" s="66">
        <f>Q79*61.88</f>
        <v>0</v>
      </c>
      <c r="R88" s="66">
        <f>R79*61.88</f>
        <v>0</v>
      </c>
      <c r="S88" s="67">
        <f>SUM(K88:R88)</f>
        <v>0</v>
      </c>
    </row>
    <row r="89" spans="1:19" ht="22.5" customHeight="1" x14ac:dyDescent="0.2">
      <c r="A89" s="61">
        <v>17</v>
      </c>
      <c r="B89" s="137" t="s">
        <v>62</v>
      </c>
      <c r="C89" s="138"/>
      <c r="D89" s="138"/>
      <c r="E89" s="138"/>
      <c r="F89" s="138"/>
      <c r="G89" s="138"/>
      <c r="H89" s="138"/>
      <c r="I89" s="138"/>
      <c r="J89" s="139"/>
      <c r="K89" s="67">
        <f>K80+K81+K84+K86+K87+K88</f>
        <v>0</v>
      </c>
      <c r="L89" s="67">
        <f>L80+L81+L84+L86+L87+L88</f>
        <v>0</v>
      </c>
      <c r="M89" s="67">
        <f>M80+M81+M84+M86+M87+M88</f>
        <v>0</v>
      </c>
      <c r="N89" s="67">
        <f>N82+N83+N84+N86+N87+N88</f>
        <v>0</v>
      </c>
      <c r="O89" s="67">
        <f>O82+O83+O84+O85+O86+O87+O88</f>
        <v>0</v>
      </c>
      <c r="P89" s="67">
        <f>P82+P83+P84+P85+P86+P87+P88</f>
        <v>0</v>
      </c>
      <c r="Q89" s="67">
        <f>Q82+Q83+Q84+Q86+Q87+Q88</f>
        <v>0</v>
      </c>
      <c r="R89" s="67">
        <f>R82+R83+R84+R85+R86+R87+R88</f>
        <v>0</v>
      </c>
      <c r="S89" s="67">
        <f>SUM(S80:S88)</f>
        <v>0</v>
      </c>
    </row>
    <row r="90" spans="1:19" ht="42" customHeight="1" x14ac:dyDescent="0.2">
      <c r="A90" s="23"/>
      <c r="B90" s="24"/>
      <c r="C90" s="24"/>
      <c r="D90" s="24"/>
      <c r="E90" s="24"/>
      <c r="F90" s="24"/>
      <c r="G90" s="24"/>
      <c r="H90" s="24"/>
      <c r="I90" s="24"/>
      <c r="J90" s="24"/>
      <c r="K90" s="25"/>
      <c r="L90" s="25"/>
      <c r="M90" s="25"/>
      <c r="N90" s="25"/>
      <c r="O90" s="25"/>
      <c r="P90" s="25"/>
      <c r="Q90" s="25"/>
      <c r="R90" s="25"/>
      <c r="S90" s="25"/>
    </row>
    <row r="92" spans="1:19" ht="60" customHeight="1" x14ac:dyDescent="0.2">
      <c r="A92" s="118" t="s">
        <v>48</v>
      </c>
      <c r="B92" s="95"/>
      <c r="C92" s="95"/>
      <c r="D92" s="95"/>
      <c r="E92" s="95"/>
      <c r="F92" s="95"/>
      <c r="G92" s="95"/>
      <c r="H92" s="95"/>
      <c r="I92" s="95"/>
      <c r="J92" s="95"/>
      <c r="K92" s="95"/>
      <c r="L92" s="95"/>
      <c r="M92" s="95"/>
      <c r="N92" s="95"/>
      <c r="O92" s="95"/>
      <c r="P92" s="95"/>
      <c r="Q92" s="95"/>
      <c r="R92" s="95"/>
      <c r="S92" s="95"/>
    </row>
    <row r="93" spans="1:19" ht="18.75" thickBot="1" x14ac:dyDescent="0.25">
      <c r="A93" s="26"/>
      <c r="B93" s="72"/>
      <c r="C93" s="72"/>
      <c r="D93" s="72"/>
      <c r="E93" s="72"/>
      <c r="F93" s="72"/>
      <c r="G93" s="72"/>
      <c r="H93" s="72"/>
      <c r="I93" s="72"/>
      <c r="J93" s="72"/>
      <c r="K93" s="72"/>
      <c r="L93" s="72"/>
      <c r="M93" s="72"/>
      <c r="N93" s="72"/>
      <c r="O93" s="72"/>
      <c r="P93" s="72"/>
      <c r="Q93" s="72"/>
      <c r="R93" s="72"/>
      <c r="S93" s="72"/>
    </row>
    <row r="94" spans="1:19" ht="16.5" thickBot="1" x14ac:dyDescent="0.3">
      <c r="A94" s="143" t="s">
        <v>65</v>
      </c>
      <c r="B94" s="143"/>
      <c r="C94" s="143"/>
      <c r="D94" s="143"/>
      <c r="E94" s="143"/>
      <c r="F94" s="143"/>
      <c r="G94" s="143"/>
      <c r="H94" s="143"/>
      <c r="I94" s="143"/>
      <c r="J94" s="143"/>
      <c r="K94" s="143"/>
      <c r="L94" s="56">
        <f>S50+S62+S89</f>
        <v>0</v>
      </c>
      <c r="M94" s="27" t="s">
        <v>16</v>
      </c>
      <c r="N94" s="72"/>
      <c r="Q94" s="72"/>
      <c r="R94" s="72"/>
      <c r="S94" s="72"/>
    </row>
    <row r="95" spans="1:19" ht="18.75" thickBot="1" x14ac:dyDescent="0.25">
      <c r="A95" s="26"/>
      <c r="B95" s="72"/>
      <c r="C95" s="72"/>
      <c r="D95" s="72"/>
      <c r="E95" s="72"/>
      <c r="F95" s="72"/>
      <c r="G95" s="72"/>
      <c r="H95" s="72"/>
      <c r="I95" s="72"/>
      <c r="J95" s="72"/>
      <c r="K95" s="72"/>
      <c r="L95" s="72"/>
      <c r="M95" s="72"/>
      <c r="N95" s="72"/>
      <c r="O95" s="72"/>
      <c r="P95" s="72"/>
      <c r="Q95" s="72"/>
      <c r="R95" s="72"/>
      <c r="S95" s="72"/>
    </row>
    <row r="96" spans="1:19" ht="16.5" thickBot="1" x14ac:dyDescent="0.25">
      <c r="A96" s="100" t="s">
        <v>17</v>
      </c>
      <c r="B96" s="100"/>
      <c r="C96" s="100"/>
      <c r="D96" s="100"/>
      <c r="E96" s="100"/>
      <c r="F96" s="100"/>
      <c r="G96" s="42"/>
      <c r="M96" s="40"/>
    </row>
    <row r="97" spans="1:19" ht="16.5" thickBot="1" x14ac:dyDescent="0.25">
      <c r="A97" s="100" t="s">
        <v>18</v>
      </c>
      <c r="B97" s="100"/>
      <c r="C97" s="100"/>
      <c r="D97" s="100"/>
      <c r="E97" s="100"/>
      <c r="F97" s="100"/>
      <c r="G97" s="42"/>
    </row>
    <row r="99" spans="1:19" ht="22.5" customHeight="1" x14ac:dyDescent="0.2">
      <c r="A99" s="36"/>
      <c r="B99" s="36"/>
      <c r="C99" s="36"/>
      <c r="D99" s="36"/>
      <c r="E99" s="36"/>
      <c r="F99" s="36"/>
      <c r="G99" s="36"/>
      <c r="H99" s="36"/>
      <c r="I99" s="36"/>
      <c r="J99" s="36"/>
      <c r="K99" s="36"/>
      <c r="L99" s="36"/>
      <c r="M99" s="36"/>
      <c r="N99" s="36"/>
      <c r="O99" s="36"/>
      <c r="P99" s="36"/>
      <c r="Q99" s="36"/>
      <c r="R99" s="36"/>
      <c r="S99" s="36"/>
    </row>
    <row r="100" spans="1:19" ht="21" customHeight="1" x14ac:dyDescent="0.2">
      <c r="A100" s="103" t="s">
        <v>26</v>
      </c>
      <c r="B100" s="103"/>
      <c r="C100" s="103"/>
      <c r="D100" s="103"/>
      <c r="E100" s="103"/>
      <c r="F100" s="103"/>
      <c r="G100" s="103"/>
      <c r="H100" s="103"/>
      <c r="I100" s="103"/>
      <c r="J100" s="103"/>
      <c r="K100" s="103"/>
      <c r="L100" s="103"/>
      <c r="M100" s="103"/>
      <c r="N100" s="103"/>
      <c r="O100" s="103"/>
      <c r="P100" s="103"/>
      <c r="Q100" s="103"/>
      <c r="R100" s="103"/>
      <c r="S100" s="36"/>
    </row>
    <row r="101" spans="1:19" ht="18.75" customHeight="1" x14ac:dyDescent="0.2">
      <c r="A101" s="102" t="s">
        <v>28</v>
      </c>
      <c r="B101" s="102"/>
      <c r="C101" s="102"/>
      <c r="D101" s="102"/>
      <c r="E101" s="102"/>
      <c r="F101" s="102"/>
      <c r="G101" s="102"/>
      <c r="H101" s="102"/>
      <c r="I101" s="102"/>
      <c r="J101" s="102"/>
      <c r="K101" s="102"/>
      <c r="L101" s="102"/>
      <c r="M101" s="102"/>
      <c r="N101" s="102"/>
      <c r="O101" s="102"/>
      <c r="P101" s="102"/>
      <c r="Q101" s="102"/>
      <c r="R101" s="102"/>
    </row>
    <row r="102" spans="1:19" ht="16.5" customHeight="1" x14ac:dyDescent="0.2">
      <c r="A102" s="103" t="s">
        <v>46</v>
      </c>
      <c r="B102" s="103"/>
      <c r="C102" s="103"/>
      <c r="D102" s="103"/>
      <c r="E102" s="103"/>
      <c r="F102" s="103"/>
      <c r="G102" s="103"/>
      <c r="H102" s="103"/>
      <c r="I102" s="103"/>
      <c r="J102" s="103"/>
      <c r="K102" s="103"/>
      <c r="L102" s="103"/>
      <c r="M102" s="103"/>
      <c r="N102" s="103"/>
      <c r="O102" s="103"/>
      <c r="P102" s="103"/>
      <c r="Q102" s="103"/>
      <c r="R102" s="72"/>
    </row>
    <row r="103" spans="1:19" ht="12" customHeight="1" x14ac:dyDescent="0.2">
      <c r="A103" s="72"/>
      <c r="B103" s="72"/>
      <c r="C103" s="72"/>
      <c r="D103" s="72"/>
      <c r="E103" s="72"/>
      <c r="F103" s="72"/>
      <c r="G103" s="72"/>
      <c r="H103" s="72"/>
      <c r="I103" s="72"/>
      <c r="J103" s="72"/>
      <c r="K103" s="72"/>
      <c r="L103" s="72"/>
      <c r="M103" s="72"/>
      <c r="N103" s="72"/>
      <c r="O103" s="72"/>
      <c r="P103" s="72"/>
      <c r="Q103" s="72"/>
      <c r="R103" s="72"/>
    </row>
    <row r="104" spans="1:19" x14ac:dyDescent="0.2">
      <c r="A104" s="102" t="s">
        <v>27</v>
      </c>
      <c r="B104" s="102"/>
      <c r="C104" s="102"/>
      <c r="D104" s="102"/>
      <c r="E104" s="102"/>
      <c r="F104" s="102"/>
      <c r="G104" s="102"/>
      <c r="H104" s="102"/>
      <c r="I104" s="102"/>
      <c r="J104" s="102"/>
      <c r="K104" s="102"/>
      <c r="L104" s="102"/>
      <c r="M104" s="102"/>
      <c r="N104" s="102"/>
      <c r="O104" s="102"/>
      <c r="P104" s="102"/>
      <c r="Q104" s="102"/>
      <c r="R104" s="102"/>
    </row>
    <row r="105" spans="1:19" x14ac:dyDescent="0.2">
      <c r="A105" s="72"/>
      <c r="B105" s="72"/>
      <c r="C105" s="72"/>
      <c r="D105" s="72"/>
      <c r="E105" s="72"/>
      <c r="F105" s="72"/>
      <c r="G105" s="72"/>
      <c r="H105" s="72"/>
      <c r="I105" s="72"/>
      <c r="J105" s="72"/>
      <c r="K105" s="72"/>
      <c r="L105" s="72"/>
      <c r="M105" s="72"/>
      <c r="N105" s="72"/>
      <c r="O105" s="72"/>
      <c r="P105" s="72"/>
      <c r="Q105" s="72"/>
      <c r="R105" s="72"/>
    </row>
    <row r="106" spans="1:19" ht="52.5" customHeight="1" x14ac:dyDescent="0.2">
      <c r="A106" s="95" t="s">
        <v>51</v>
      </c>
      <c r="B106" s="95"/>
      <c r="C106" s="95"/>
      <c r="D106" s="95"/>
      <c r="E106" s="95"/>
      <c r="F106" s="95"/>
      <c r="G106" s="95"/>
      <c r="H106" s="95"/>
      <c r="I106" s="95"/>
      <c r="J106" s="95"/>
      <c r="K106" s="95"/>
      <c r="L106" s="95"/>
      <c r="M106" s="95"/>
      <c r="N106" s="95"/>
      <c r="O106" s="95"/>
      <c r="P106" s="95"/>
      <c r="Q106" s="95"/>
      <c r="R106" s="95"/>
    </row>
    <row r="107" spans="1:19" x14ac:dyDescent="0.2">
      <c r="B107" s="43"/>
      <c r="C107" s="43"/>
      <c r="D107" s="43"/>
      <c r="E107" s="43"/>
      <c r="F107" s="43"/>
      <c r="G107" s="43"/>
      <c r="H107" s="43"/>
      <c r="I107" s="43"/>
      <c r="J107" s="43"/>
      <c r="K107" s="43"/>
      <c r="L107" s="43"/>
      <c r="M107" s="43"/>
      <c r="N107" s="43"/>
      <c r="O107" s="43"/>
      <c r="P107" s="43"/>
      <c r="Q107" s="43"/>
      <c r="R107" s="43"/>
    </row>
    <row r="108" spans="1:19" x14ac:dyDescent="0.2">
      <c r="A108" s="102" t="s">
        <v>66</v>
      </c>
      <c r="B108" s="102"/>
      <c r="C108" s="102"/>
      <c r="D108" s="102"/>
      <c r="E108" s="102"/>
      <c r="F108" s="102"/>
      <c r="G108" s="102"/>
      <c r="H108" s="102"/>
      <c r="I108" s="102"/>
      <c r="J108" s="102"/>
      <c r="K108" s="102"/>
      <c r="L108" s="102"/>
      <c r="M108" s="102"/>
      <c r="N108" s="102"/>
      <c r="O108" s="102"/>
      <c r="P108" s="102"/>
      <c r="Q108" s="102"/>
      <c r="R108" s="102"/>
    </row>
    <row r="109" spans="1:19" x14ac:dyDescent="0.2">
      <c r="B109" s="43"/>
      <c r="C109" s="43"/>
      <c r="D109" s="43"/>
      <c r="E109" s="43"/>
      <c r="F109" s="43"/>
      <c r="G109" s="43"/>
      <c r="H109" s="43"/>
      <c r="I109" s="43"/>
      <c r="J109" s="43"/>
      <c r="K109" s="43"/>
      <c r="L109" s="43"/>
      <c r="M109" s="43"/>
      <c r="N109" s="43"/>
      <c r="O109" s="43"/>
      <c r="P109" s="43"/>
      <c r="Q109" s="43"/>
      <c r="R109" s="43"/>
    </row>
    <row r="110" spans="1:19" ht="32.25" customHeight="1" x14ac:dyDescent="0.2">
      <c r="A110" s="95" t="s">
        <v>67</v>
      </c>
      <c r="B110" s="95"/>
      <c r="C110" s="95"/>
      <c r="D110" s="95"/>
      <c r="E110" s="95"/>
      <c r="F110" s="95"/>
      <c r="G110" s="95"/>
      <c r="H110" s="95"/>
      <c r="I110" s="95"/>
      <c r="J110" s="95"/>
      <c r="K110" s="95"/>
      <c r="L110" s="95"/>
      <c r="M110" s="95"/>
      <c r="N110" s="95"/>
      <c r="O110" s="95"/>
      <c r="P110" s="95"/>
      <c r="Q110" s="95"/>
      <c r="R110" s="95"/>
    </row>
    <row r="111" spans="1:19" x14ac:dyDescent="0.2">
      <c r="B111" s="69"/>
      <c r="C111" s="69"/>
      <c r="D111" s="69"/>
      <c r="E111" s="69"/>
      <c r="F111" s="69"/>
      <c r="G111" s="69"/>
      <c r="H111" s="69"/>
      <c r="I111" s="69"/>
      <c r="J111" s="69"/>
      <c r="K111" s="69"/>
      <c r="L111" s="69"/>
      <c r="M111" s="69"/>
      <c r="N111" s="69"/>
      <c r="O111" s="69"/>
      <c r="P111" s="69"/>
      <c r="Q111" s="69"/>
      <c r="R111" s="69"/>
    </row>
    <row r="112" spans="1:19" ht="41.25" customHeight="1" x14ac:dyDescent="0.2">
      <c r="A112" s="95" t="s">
        <v>68</v>
      </c>
      <c r="B112" s="95"/>
      <c r="C112" s="95"/>
      <c r="D112" s="95"/>
      <c r="E112" s="95"/>
      <c r="F112" s="95"/>
      <c r="G112" s="95"/>
      <c r="H112" s="95"/>
      <c r="I112" s="95"/>
      <c r="J112" s="95"/>
      <c r="K112" s="95"/>
      <c r="L112" s="95"/>
      <c r="M112" s="95"/>
      <c r="N112" s="95"/>
      <c r="O112" s="95"/>
      <c r="P112" s="95"/>
      <c r="Q112" s="95"/>
      <c r="R112" s="95"/>
    </row>
    <row r="113" spans="1:18" ht="15.75" customHeight="1" x14ac:dyDescent="0.2">
      <c r="A113" s="70"/>
      <c r="B113" s="70"/>
      <c r="C113" s="70"/>
      <c r="D113" s="70"/>
      <c r="E113" s="70"/>
      <c r="F113" s="70"/>
      <c r="G113" s="70"/>
      <c r="H113" s="70"/>
      <c r="I113" s="70"/>
      <c r="J113" s="70"/>
      <c r="K113" s="70"/>
      <c r="L113" s="70"/>
      <c r="M113" s="70"/>
      <c r="N113" s="70"/>
      <c r="O113" s="70"/>
      <c r="P113" s="70"/>
      <c r="Q113" s="70"/>
      <c r="R113" s="70"/>
    </row>
    <row r="114" spans="1:18" ht="34.5" customHeight="1" x14ac:dyDescent="0.2">
      <c r="A114" s="103" t="s">
        <v>69</v>
      </c>
      <c r="B114" s="103"/>
      <c r="C114" s="103"/>
      <c r="D114" s="103"/>
      <c r="E114" s="103"/>
      <c r="F114" s="103"/>
      <c r="G114" s="103"/>
      <c r="H114" s="103"/>
      <c r="I114" s="103"/>
      <c r="J114" s="103"/>
      <c r="K114" s="103"/>
      <c r="L114" s="103"/>
      <c r="M114" s="103"/>
      <c r="N114" s="103"/>
      <c r="O114" s="103"/>
      <c r="P114" s="103"/>
      <c r="Q114" s="103"/>
      <c r="R114" s="103"/>
    </row>
    <row r="115" spans="1:18" x14ac:dyDescent="0.2">
      <c r="A115" s="73"/>
      <c r="B115" s="73"/>
      <c r="C115" s="73"/>
      <c r="D115" s="73"/>
      <c r="E115" s="73"/>
      <c r="F115" s="73"/>
      <c r="G115" s="73"/>
      <c r="H115" s="73"/>
      <c r="I115" s="73"/>
      <c r="J115" s="73"/>
      <c r="K115" s="73"/>
      <c r="L115" s="73"/>
      <c r="M115" s="73"/>
      <c r="N115" s="73"/>
      <c r="O115" s="73"/>
      <c r="P115" s="73"/>
      <c r="Q115" s="73"/>
      <c r="R115" s="72"/>
    </row>
    <row r="116" spans="1:18" ht="26.25" customHeight="1" x14ac:dyDescent="0.2">
      <c r="A116" s="95" t="s">
        <v>70</v>
      </c>
      <c r="B116" s="95"/>
      <c r="C116" s="95"/>
      <c r="D116" s="95"/>
      <c r="E116" s="95"/>
      <c r="F116" s="95"/>
      <c r="G116" s="95"/>
      <c r="H116" s="95"/>
      <c r="I116" s="95"/>
      <c r="J116" s="95"/>
      <c r="K116" s="95"/>
      <c r="L116" s="95"/>
      <c r="M116" s="95"/>
      <c r="N116" s="95"/>
      <c r="O116" s="95"/>
      <c r="P116" s="95"/>
      <c r="Q116" s="95"/>
      <c r="R116" s="95"/>
    </row>
    <row r="117" spans="1:18" x14ac:dyDescent="0.2">
      <c r="B117" s="69"/>
      <c r="C117" s="69"/>
      <c r="D117" s="69"/>
      <c r="E117" s="69"/>
      <c r="F117" s="69"/>
      <c r="G117" s="69"/>
      <c r="H117" s="69"/>
      <c r="I117" s="69"/>
      <c r="J117" s="69"/>
      <c r="K117" s="69"/>
      <c r="L117" s="69"/>
      <c r="M117" s="69"/>
      <c r="N117" s="69"/>
      <c r="O117" s="69"/>
      <c r="P117" s="69"/>
      <c r="Q117" s="69"/>
      <c r="R117" s="69"/>
    </row>
    <row r="118" spans="1:18" ht="36.75" customHeight="1" x14ac:dyDescent="0.2">
      <c r="A118" s="95" t="s">
        <v>71</v>
      </c>
      <c r="B118" s="95"/>
      <c r="C118" s="95"/>
      <c r="D118" s="95"/>
      <c r="E118" s="95"/>
      <c r="F118" s="95"/>
      <c r="G118" s="95"/>
      <c r="H118" s="95"/>
      <c r="I118" s="95"/>
      <c r="J118" s="95"/>
      <c r="K118" s="95"/>
      <c r="L118" s="95"/>
      <c r="M118" s="95"/>
      <c r="N118" s="95"/>
      <c r="O118" s="95"/>
      <c r="P118" s="95"/>
      <c r="Q118" s="95"/>
      <c r="R118" s="95"/>
    </row>
    <row r="119" spans="1:18" x14ac:dyDescent="0.2">
      <c r="B119" s="69"/>
      <c r="C119" s="69"/>
      <c r="D119" s="69"/>
      <c r="E119" s="69"/>
      <c r="F119" s="69"/>
      <c r="G119" s="69"/>
      <c r="H119" s="69"/>
      <c r="I119" s="69"/>
      <c r="J119" s="69"/>
      <c r="K119" s="69"/>
      <c r="L119" s="69"/>
      <c r="M119" s="69"/>
      <c r="N119" s="69"/>
      <c r="O119" s="69"/>
      <c r="P119" s="69"/>
      <c r="Q119" s="69"/>
      <c r="R119" s="69"/>
    </row>
    <row r="120" spans="1:18" ht="42.75" customHeight="1" x14ac:dyDescent="0.2">
      <c r="A120" s="95" t="s">
        <v>72</v>
      </c>
      <c r="B120" s="95"/>
      <c r="C120" s="95"/>
      <c r="D120" s="95"/>
      <c r="E120" s="95"/>
      <c r="F120" s="95"/>
      <c r="G120" s="95"/>
      <c r="H120" s="95"/>
      <c r="I120" s="95"/>
      <c r="J120" s="95"/>
      <c r="K120" s="95"/>
      <c r="L120" s="95"/>
      <c r="M120" s="95"/>
      <c r="N120" s="95"/>
      <c r="O120" s="95"/>
      <c r="P120" s="95"/>
      <c r="Q120" s="95"/>
      <c r="R120" s="95"/>
    </row>
    <row r="121" spans="1:18" x14ac:dyDescent="0.2">
      <c r="B121" s="69"/>
      <c r="C121" s="69"/>
      <c r="D121" s="69"/>
      <c r="E121" s="69"/>
      <c r="F121" s="69"/>
      <c r="G121" s="69"/>
      <c r="H121" s="69"/>
      <c r="I121" s="69"/>
      <c r="J121" s="69"/>
      <c r="K121" s="69"/>
      <c r="L121" s="69"/>
      <c r="M121" s="69"/>
      <c r="N121" s="69"/>
      <c r="O121" s="69"/>
      <c r="P121" s="69"/>
      <c r="Q121" s="69"/>
      <c r="R121" s="69"/>
    </row>
    <row r="122" spans="1:18" ht="57.75" customHeight="1" x14ac:dyDescent="0.2">
      <c r="A122" s="95" t="s">
        <v>73</v>
      </c>
      <c r="B122" s="95"/>
      <c r="C122" s="95"/>
      <c r="D122" s="95"/>
      <c r="E122" s="95"/>
      <c r="F122" s="95"/>
      <c r="G122" s="95"/>
      <c r="H122" s="95"/>
      <c r="I122" s="95"/>
      <c r="J122" s="95"/>
      <c r="K122" s="95"/>
      <c r="L122" s="95"/>
      <c r="M122" s="95"/>
      <c r="N122" s="95"/>
      <c r="O122" s="95"/>
      <c r="P122" s="95"/>
      <c r="Q122" s="95"/>
      <c r="R122" s="95"/>
    </row>
    <row r="123" spans="1:18" ht="14.25" customHeight="1" x14ac:dyDescent="0.2">
      <c r="A123" s="70"/>
      <c r="B123" s="70"/>
      <c r="C123" s="70"/>
      <c r="D123" s="70"/>
      <c r="E123" s="70"/>
      <c r="F123" s="70"/>
      <c r="G123" s="70"/>
      <c r="H123" s="70"/>
      <c r="I123" s="70"/>
      <c r="J123" s="70"/>
      <c r="K123" s="70"/>
      <c r="L123" s="70"/>
      <c r="M123" s="70"/>
      <c r="N123" s="70"/>
      <c r="O123" s="70"/>
      <c r="P123" s="70"/>
      <c r="Q123" s="70"/>
      <c r="R123" s="70"/>
    </row>
    <row r="124" spans="1:18" ht="72" customHeight="1" x14ac:dyDescent="0.2">
      <c r="A124" s="95" t="s">
        <v>74</v>
      </c>
      <c r="B124" s="95"/>
      <c r="C124" s="95"/>
      <c r="D124" s="95"/>
      <c r="E124" s="95"/>
      <c r="F124" s="95"/>
      <c r="G124" s="95"/>
      <c r="H124" s="95"/>
      <c r="I124" s="95"/>
      <c r="J124" s="95"/>
      <c r="K124" s="95"/>
      <c r="L124" s="95"/>
      <c r="M124" s="95"/>
      <c r="N124" s="95"/>
      <c r="O124" s="95"/>
      <c r="P124" s="95"/>
      <c r="Q124" s="95"/>
      <c r="R124" s="95"/>
    </row>
    <row r="125" spans="1:18" ht="13.5" customHeight="1" x14ac:dyDescent="0.2">
      <c r="A125" s="70"/>
      <c r="B125" s="70"/>
      <c r="C125" s="70"/>
      <c r="D125" s="70"/>
      <c r="E125" s="70"/>
      <c r="F125" s="70"/>
      <c r="G125" s="70"/>
      <c r="H125" s="70"/>
      <c r="I125" s="70"/>
      <c r="J125" s="70"/>
      <c r="K125" s="70"/>
      <c r="L125" s="70"/>
      <c r="M125" s="70"/>
      <c r="N125" s="70"/>
      <c r="O125" s="70"/>
      <c r="P125" s="70"/>
      <c r="Q125" s="70"/>
      <c r="R125" s="70"/>
    </row>
    <row r="126" spans="1:18" ht="42.75" customHeight="1" x14ac:dyDescent="0.2">
      <c r="A126" s="95" t="s">
        <v>75</v>
      </c>
      <c r="B126" s="95"/>
      <c r="C126" s="95"/>
      <c r="D126" s="95"/>
      <c r="E126" s="95"/>
      <c r="F126" s="95"/>
      <c r="G126" s="95"/>
      <c r="H126" s="95"/>
      <c r="I126" s="95"/>
      <c r="J126" s="95"/>
      <c r="K126" s="95"/>
      <c r="L126" s="95"/>
      <c r="M126" s="95"/>
      <c r="N126" s="95"/>
      <c r="O126" s="95"/>
      <c r="P126" s="95"/>
      <c r="Q126" s="95"/>
      <c r="R126" s="95"/>
    </row>
    <row r="127" spans="1:18" x14ac:dyDescent="0.2">
      <c r="B127" s="69"/>
      <c r="C127" s="69"/>
      <c r="D127" s="69"/>
      <c r="E127" s="69"/>
      <c r="F127" s="69"/>
      <c r="G127" s="69"/>
      <c r="H127" s="69"/>
      <c r="I127" s="69"/>
      <c r="J127" s="69"/>
      <c r="K127" s="69"/>
      <c r="L127" s="69"/>
      <c r="M127" s="69"/>
      <c r="N127" s="69"/>
      <c r="O127" s="69"/>
      <c r="P127" s="69"/>
      <c r="Q127" s="69"/>
      <c r="R127" s="69"/>
    </row>
    <row r="128" spans="1:18" x14ac:dyDescent="0.2">
      <c r="A128" s="94"/>
      <c r="B128" s="94"/>
      <c r="C128" s="94"/>
      <c r="D128" s="94"/>
      <c r="E128" s="94"/>
      <c r="F128" s="94"/>
      <c r="G128" s="94"/>
      <c r="H128" s="94"/>
      <c r="I128" s="94"/>
      <c r="J128" s="94"/>
      <c r="K128" s="94"/>
      <c r="L128" s="94"/>
      <c r="M128" s="94"/>
      <c r="N128" s="94"/>
      <c r="O128" s="94"/>
      <c r="P128" s="94"/>
      <c r="Q128" s="94"/>
      <c r="R128" s="94"/>
    </row>
    <row r="129" spans="1:18" x14ac:dyDescent="0.2">
      <c r="B129" s="69"/>
      <c r="C129" s="69"/>
      <c r="D129" s="69"/>
      <c r="E129" s="69"/>
      <c r="F129" s="69"/>
      <c r="G129" s="69"/>
      <c r="H129" s="69"/>
      <c r="I129" s="69"/>
      <c r="J129" s="69"/>
      <c r="K129" s="69"/>
      <c r="L129" s="69"/>
      <c r="M129" s="69"/>
      <c r="N129" s="69"/>
      <c r="O129" s="69"/>
      <c r="P129" s="69"/>
      <c r="Q129" s="69"/>
      <c r="R129" s="69"/>
    </row>
    <row r="130" spans="1:18" x14ac:dyDescent="0.2">
      <c r="B130" s="69"/>
      <c r="C130" s="69"/>
      <c r="D130" s="69"/>
      <c r="E130" s="69"/>
      <c r="F130" s="69"/>
      <c r="G130" s="69"/>
      <c r="H130" s="69"/>
      <c r="I130" s="69"/>
      <c r="J130" s="69"/>
      <c r="K130" s="69"/>
      <c r="L130" s="69"/>
      <c r="M130" s="69"/>
      <c r="N130" s="69"/>
      <c r="O130" s="69"/>
      <c r="P130" s="69"/>
      <c r="Q130" s="69"/>
      <c r="R130" s="69"/>
    </row>
    <row r="131" spans="1:18" x14ac:dyDescent="0.2">
      <c r="B131" s="69"/>
      <c r="C131" s="69"/>
      <c r="D131" s="69"/>
      <c r="E131" s="69"/>
      <c r="F131" s="69"/>
      <c r="G131" s="69"/>
      <c r="H131" s="69"/>
      <c r="I131" s="69"/>
      <c r="J131" s="69"/>
      <c r="K131" s="69"/>
      <c r="L131" s="69"/>
      <c r="M131" s="69"/>
      <c r="N131" s="69"/>
      <c r="O131" s="69"/>
      <c r="P131" s="69"/>
      <c r="Q131" s="69"/>
      <c r="R131" s="69"/>
    </row>
    <row r="133" spans="1:18" ht="18" customHeight="1" x14ac:dyDescent="0.25">
      <c r="A133" s="30"/>
      <c r="B133" s="101" t="s">
        <v>19</v>
      </c>
      <c r="C133" s="101"/>
      <c r="D133" s="101"/>
      <c r="E133" s="31"/>
      <c r="F133" s="31"/>
      <c r="G133" s="47"/>
      <c r="H133" s="47"/>
      <c r="I133" s="47"/>
      <c r="J133" s="47"/>
      <c r="K133" s="101" t="s">
        <v>19</v>
      </c>
      <c r="L133" s="101"/>
      <c r="M133" s="101"/>
      <c r="N133" s="101"/>
      <c r="O133" s="101"/>
    </row>
    <row r="134" spans="1:18" ht="15" x14ac:dyDescent="0.25">
      <c r="A134" s="30"/>
      <c r="B134" s="101" t="s">
        <v>20</v>
      </c>
      <c r="C134" s="101"/>
      <c r="D134" s="101"/>
      <c r="E134" s="47"/>
      <c r="F134" s="47"/>
      <c r="G134" s="47"/>
      <c r="H134" s="47"/>
      <c r="I134" s="47"/>
      <c r="J134" s="47"/>
      <c r="K134" s="101" t="s">
        <v>76</v>
      </c>
      <c r="L134" s="101"/>
      <c r="M134" s="101"/>
      <c r="N134" s="101"/>
      <c r="O134" s="101"/>
    </row>
    <row r="137" spans="1:18" ht="21" customHeight="1" x14ac:dyDescent="0.2">
      <c r="A137" s="29" t="s">
        <v>77</v>
      </c>
      <c r="B137" s="114" t="s">
        <v>21</v>
      </c>
      <c r="C137" s="114"/>
      <c r="D137" s="114"/>
      <c r="E137" s="114"/>
      <c r="F137" s="114"/>
      <c r="G137" s="114"/>
      <c r="H137" s="114"/>
      <c r="I137" s="114"/>
    </row>
    <row r="138" spans="1:18" ht="21" customHeight="1" x14ac:dyDescent="0.2">
      <c r="A138" s="29"/>
      <c r="B138" s="114" t="s">
        <v>49</v>
      </c>
      <c r="C138" s="114"/>
      <c r="D138" s="114"/>
      <c r="E138" s="114"/>
      <c r="F138" s="114"/>
      <c r="G138" s="114"/>
      <c r="H138" s="114"/>
      <c r="I138" s="114"/>
      <c r="J138" s="114"/>
      <c r="K138" s="114"/>
      <c r="L138" s="114"/>
      <c r="M138" s="114"/>
      <c r="N138" s="114"/>
      <c r="O138" s="114"/>
      <c r="P138" s="114"/>
      <c r="Q138" s="114"/>
    </row>
    <row r="139" spans="1:18" ht="16.5" customHeight="1" x14ac:dyDescent="0.2">
      <c r="A139" s="30"/>
      <c r="B139" s="114" t="s">
        <v>50</v>
      </c>
      <c r="C139" s="114"/>
      <c r="D139" s="114"/>
      <c r="E139" s="114"/>
      <c r="F139" s="114"/>
      <c r="G139" s="114"/>
      <c r="H139" s="114"/>
      <c r="I139" s="114"/>
      <c r="J139" s="28"/>
    </row>
    <row r="140" spans="1:18" ht="18.75" customHeight="1" x14ac:dyDescent="0.2">
      <c r="A140" s="30"/>
      <c r="B140" s="114" t="s">
        <v>22</v>
      </c>
      <c r="C140" s="114"/>
      <c r="D140" s="114"/>
      <c r="E140" s="114"/>
      <c r="F140" s="114"/>
      <c r="G140" s="114"/>
      <c r="H140" s="114"/>
      <c r="I140" s="114"/>
      <c r="J140" s="114"/>
    </row>
    <row r="141" spans="1:18" ht="18.75" customHeight="1" x14ac:dyDescent="0.2">
      <c r="A141" s="30"/>
      <c r="B141" s="114" t="s">
        <v>23</v>
      </c>
      <c r="C141" s="114"/>
      <c r="D141" s="114"/>
      <c r="E141" s="114"/>
      <c r="F141" s="114"/>
      <c r="G141" s="114"/>
      <c r="H141" s="114"/>
      <c r="I141" s="114"/>
      <c r="J141" s="114"/>
    </row>
  </sheetData>
  <mergeCells count="106">
    <mergeCell ref="A7:E7"/>
    <mergeCell ref="H7:L7"/>
    <mergeCell ref="A8:B8"/>
    <mergeCell ref="A9:E9"/>
    <mergeCell ref="A10:S10"/>
    <mergeCell ref="C12:S12"/>
    <mergeCell ref="A1:C1"/>
    <mergeCell ref="A4:G4"/>
    <mergeCell ref="H4:N4"/>
    <mergeCell ref="A5:E5"/>
    <mergeCell ref="H5:L5"/>
    <mergeCell ref="A6:B6"/>
    <mergeCell ref="H6:I6"/>
    <mergeCell ref="C19:S19"/>
    <mergeCell ref="C20:S20"/>
    <mergeCell ref="J22:O22"/>
    <mergeCell ref="J23:M23"/>
    <mergeCell ref="B25:L25"/>
    <mergeCell ref="A28:U28"/>
    <mergeCell ref="C13:S13"/>
    <mergeCell ref="C14:S14"/>
    <mergeCell ref="C15:S15"/>
    <mergeCell ref="C16:S16"/>
    <mergeCell ref="C17:U17"/>
    <mergeCell ref="C18:S18"/>
    <mergeCell ref="B37:J37"/>
    <mergeCell ref="B38:J38"/>
    <mergeCell ref="B39:J39"/>
    <mergeCell ref="B40:J40"/>
    <mergeCell ref="B41:J41"/>
    <mergeCell ref="B42:J42"/>
    <mergeCell ref="A31:S31"/>
    <mergeCell ref="A33:A34"/>
    <mergeCell ref="B33:J34"/>
    <mergeCell ref="K33:R33"/>
    <mergeCell ref="B35:J35"/>
    <mergeCell ref="B36:J36"/>
    <mergeCell ref="B49:J49"/>
    <mergeCell ref="B50:J50"/>
    <mergeCell ref="A52:S52"/>
    <mergeCell ref="A56:S56"/>
    <mergeCell ref="A58:A59"/>
    <mergeCell ref="B58:J59"/>
    <mergeCell ref="K58:R58"/>
    <mergeCell ref="B43:J43"/>
    <mergeCell ref="B44:J44"/>
    <mergeCell ref="B45:J45"/>
    <mergeCell ref="B46:J46"/>
    <mergeCell ref="B47:J47"/>
    <mergeCell ref="B48:J48"/>
    <mergeCell ref="B60:J60"/>
    <mergeCell ref="B61:J61"/>
    <mergeCell ref="B62:J62"/>
    <mergeCell ref="A64:S64"/>
    <mergeCell ref="A68:S68"/>
    <mergeCell ref="A70:A71"/>
    <mergeCell ref="B70:J71"/>
    <mergeCell ref="K70:R70"/>
    <mergeCell ref="S70:S71"/>
    <mergeCell ref="B78:J78"/>
    <mergeCell ref="B79:J79"/>
    <mergeCell ref="B80:J80"/>
    <mergeCell ref="B81:J81"/>
    <mergeCell ref="B82:J82"/>
    <mergeCell ref="B83:J83"/>
    <mergeCell ref="B72:J72"/>
    <mergeCell ref="B73:J73"/>
    <mergeCell ref="B74:J74"/>
    <mergeCell ref="B75:J75"/>
    <mergeCell ref="B76:J76"/>
    <mergeCell ref="B77:J77"/>
    <mergeCell ref="A92:S92"/>
    <mergeCell ref="A94:K94"/>
    <mergeCell ref="A96:F96"/>
    <mergeCell ref="A97:F97"/>
    <mergeCell ref="A100:R100"/>
    <mergeCell ref="A101:R101"/>
    <mergeCell ref="B84:J84"/>
    <mergeCell ref="B85:J85"/>
    <mergeCell ref="B86:J86"/>
    <mergeCell ref="B87:J87"/>
    <mergeCell ref="B88:J88"/>
    <mergeCell ref="B89:J89"/>
    <mergeCell ref="A114:R114"/>
    <mergeCell ref="A116:R116"/>
    <mergeCell ref="A118:R118"/>
    <mergeCell ref="A120:R120"/>
    <mergeCell ref="A122:R122"/>
    <mergeCell ref="A124:R124"/>
    <mergeCell ref="A102:Q102"/>
    <mergeCell ref="A104:R104"/>
    <mergeCell ref="A106:R106"/>
    <mergeCell ref="A108:R108"/>
    <mergeCell ref="A110:R110"/>
    <mergeCell ref="A112:R112"/>
    <mergeCell ref="B137:I137"/>
    <mergeCell ref="B138:Q138"/>
    <mergeCell ref="B139:I139"/>
    <mergeCell ref="B140:J140"/>
    <mergeCell ref="B141:J141"/>
    <mergeCell ref="A126:R126"/>
    <mergeCell ref="A128:R128"/>
    <mergeCell ref="B133:D133"/>
    <mergeCell ref="K133:O133"/>
    <mergeCell ref="B134:D134"/>
    <mergeCell ref="K134:O134"/>
  </mergeCells>
  <dataValidations count="2">
    <dataValidation allowBlank="1" showErrorMessage="1" sqref="K36:R49 K61:R62 K73:R89" xr:uid="{D08C801B-8705-4750-BABC-E74EF844EABD}"/>
    <dataValidation allowBlank="1" showInputMessage="1" showErrorMessage="1" prompt="Proszę wpisać Kod TERYT, obowiązujący od 1 stycznia 2021 r. (w przypadku gmin kod 7 - cyfrowy)." sqref="H7:L7" xr:uid="{73B06B25-EDDB-42C7-9B71-F324AD9151BC}"/>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C4B05-1BEE-4C56-9AAD-D00DC0FB8669}">
  <sheetPr>
    <tabColor theme="3" tint="0.39997558519241921"/>
  </sheetPr>
  <dimension ref="A1:U141"/>
  <sheetViews>
    <sheetView zoomScale="90" zoomScaleNormal="90" zoomScaleSheetLayoutView="280" workbookViewId="0">
      <selection sqref="A1:C1"/>
    </sheetView>
  </sheetViews>
  <sheetFormatPr defaultColWidth="8.85546875" defaultRowHeight="12.75" x14ac:dyDescent="0.2"/>
  <cols>
    <col min="1" max="1" width="7" style="69" customWidth="1"/>
    <col min="2" max="2" width="7.5703125" style="44" customWidth="1"/>
    <col min="3" max="3" width="9" style="44" customWidth="1"/>
    <col min="4" max="5" width="9.28515625" style="44" customWidth="1"/>
    <col min="6" max="6" width="8.7109375" style="44" customWidth="1"/>
    <col min="7" max="7" width="11.7109375" style="44" customWidth="1"/>
    <col min="8" max="8" width="4.28515625" style="44" customWidth="1"/>
    <col min="9" max="9" width="11.7109375" style="44" customWidth="1"/>
    <col min="10" max="10" width="16.42578125" style="44" customWidth="1"/>
    <col min="11" max="11" width="14.28515625" style="44" customWidth="1"/>
    <col min="12" max="18" width="11.7109375" style="44" customWidth="1"/>
    <col min="19" max="19" width="13.140625" style="44" customWidth="1"/>
    <col min="20" max="20" width="17.7109375" style="44" customWidth="1"/>
    <col min="21" max="16384" width="8.85546875" style="44"/>
  </cols>
  <sheetData>
    <row r="1" spans="1:21" ht="15.75" x14ac:dyDescent="0.2">
      <c r="A1" s="93" t="s">
        <v>63</v>
      </c>
      <c r="B1" s="94"/>
      <c r="C1" s="94"/>
    </row>
    <row r="2" spans="1:21" ht="17.25" customHeight="1" x14ac:dyDescent="0.2"/>
    <row r="4" spans="1:21" x14ac:dyDescent="0.2">
      <c r="A4" s="104" t="s">
        <v>0</v>
      </c>
      <c r="B4" s="104"/>
      <c r="C4" s="104"/>
      <c r="D4" s="104"/>
      <c r="E4" s="104"/>
      <c r="F4" s="104"/>
      <c r="G4" s="104"/>
      <c r="H4" s="104" t="s">
        <v>1</v>
      </c>
      <c r="I4" s="104"/>
      <c r="J4" s="104"/>
      <c r="K4" s="104"/>
      <c r="L4" s="104"/>
      <c r="M4" s="104"/>
      <c r="N4" s="104"/>
    </row>
    <row r="5" spans="1:21" ht="55.15" customHeight="1" x14ac:dyDescent="0.2">
      <c r="A5" s="108"/>
      <c r="B5" s="109"/>
      <c r="C5" s="109"/>
      <c r="D5" s="109"/>
      <c r="E5" s="110"/>
      <c r="H5" s="105"/>
      <c r="I5" s="106"/>
      <c r="J5" s="106"/>
      <c r="K5" s="106"/>
      <c r="L5" s="107"/>
    </row>
    <row r="6" spans="1:21" x14ac:dyDescent="0.2">
      <c r="A6" s="132" t="s">
        <v>2</v>
      </c>
      <c r="B6" s="132"/>
      <c r="H6" s="133" t="s">
        <v>3</v>
      </c>
      <c r="I6" s="133"/>
    </row>
    <row r="7" spans="1:21" ht="41.45" customHeight="1" x14ac:dyDescent="0.2">
      <c r="A7" s="108"/>
      <c r="B7" s="109"/>
      <c r="C7" s="109"/>
      <c r="D7" s="109"/>
      <c r="E7" s="110"/>
      <c r="H7" s="111"/>
      <c r="I7" s="112"/>
      <c r="J7" s="112"/>
      <c r="K7" s="112"/>
      <c r="L7" s="113"/>
    </row>
    <row r="8" spans="1:21" x14ac:dyDescent="0.2">
      <c r="A8" s="115" t="s">
        <v>4</v>
      </c>
      <c r="B8" s="115"/>
    </row>
    <row r="9" spans="1:21" x14ac:dyDescent="0.2">
      <c r="A9" s="108"/>
      <c r="B9" s="109"/>
      <c r="C9" s="109"/>
      <c r="D9" s="109"/>
      <c r="E9" s="110"/>
    </row>
    <row r="10" spans="1:21" ht="69.75" customHeight="1" x14ac:dyDescent="0.2">
      <c r="A10" s="116" t="s">
        <v>64</v>
      </c>
      <c r="B10" s="117"/>
      <c r="C10" s="117"/>
      <c r="D10" s="117"/>
      <c r="E10" s="117"/>
      <c r="F10" s="117"/>
      <c r="G10" s="117"/>
      <c r="H10" s="117"/>
      <c r="I10" s="117"/>
      <c r="J10" s="117"/>
      <c r="K10" s="117"/>
      <c r="L10" s="117"/>
      <c r="M10" s="117"/>
      <c r="N10" s="117"/>
      <c r="O10" s="117"/>
      <c r="P10" s="117"/>
      <c r="Q10" s="117"/>
      <c r="R10" s="117"/>
      <c r="S10" s="117"/>
    </row>
    <row r="11" spans="1:21" ht="19.5" customHeight="1" x14ac:dyDescent="0.2">
      <c r="A11" s="54" t="s">
        <v>29</v>
      </c>
      <c r="B11" s="48"/>
      <c r="C11" s="48"/>
      <c r="D11" s="48"/>
      <c r="E11" s="48"/>
      <c r="F11" s="48"/>
      <c r="G11" s="48"/>
      <c r="H11" s="48"/>
      <c r="I11" s="48"/>
      <c r="J11" s="48"/>
      <c r="K11" s="48"/>
      <c r="L11" s="48"/>
      <c r="M11" s="48"/>
      <c r="N11" s="48"/>
      <c r="O11" s="48"/>
      <c r="P11" s="48"/>
      <c r="Q11" s="48"/>
      <c r="R11" s="47"/>
      <c r="S11" s="47"/>
      <c r="T11" s="47"/>
      <c r="U11" s="47"/>
    </row>
    <row r="12" spans="1:21" ht="15" customHeight="1" x14ac:dyDescent="0.2">
      <c r="A12" s="47"/>
      <c r="B12" s="49"/>
      <c r="C12" s="121" t="s">
        <v>30</v>
      </c>
      <c r="D12" s="123"/>
      <c r="E12" s="123"/>
      <c r="F12" s="123"/>
      <c r="G12" s="123"/>
      <c r="H12" s="123"/>
      <c r="I12" s="123"/>
      <c r="J12" s="123"/>
      <c r="K12" s="123"/>
      <c r="L12" s="123"/>
      <c r="M12" s="123"/>
      <c r="N12" s="123"/>
      <c r="O12" s="123"/>
      <c r="P12" s="123"/>
      <c r="Q12" s="123"/>
      <c r="R12" s="123"/>
      <c r="S12" s="123"/>
      <c r="T12" s="47"/>
      <c r="U12" s="47"/>
    </row>
    <row r="13" spans="1:21" ht="15" customHeight="1" x14ac:dyDescent="0.2">
      <c r="A13" s="47"/>
      <c r="B13" s="49"/>
      <c r="C13" s="121" t="s">
        <v>31</v>
      </c>
      <c r="D13" s="123"/>
      <c r="E13" s="123"/>
      <c r="F13" s="123"/>
      <c r="G13" s="123"/>
      <c r="H13" s="123"/>
      <c r="I13" s="123"/>
      <c r="J13" s="123"/>
      <c r="K13" s="123"/>
      <c r="L13" s="123"/>
      <c r="M13" s="123"/>
      <c r="N13" s="123"/>
      <c r="O13" s="123"/>
      <c r="P13" s="123"/>
      <c r="Q13" s="123"/>
      <c r="R13" s="123"/>
      <c r="S13" s="123"/>
      <c r="T13" s="47"/>
      <c r="U13" s="47"/>
    </row>
    <row r="14" spans="1:21" ht="15" customHeight="1" x14ac:dyDescent="0.2">
      <c r="A14" s="47"/>
      <c r="B14" s="49"/>
      <c r="C14" s="121" t="s">
        <v>32</v>
      </c>
      <c r="D14" s="123"/>
      <c r="E14" s="123"/>
      <c r="F14" s="123"/>
      <c r="G14" s="123"/>
      <c r="H14" s="123"/>
      <c r="I14" s="123"/>
      <c r="J14" s="123"/>
      <c r="K14" s="123"/>
      <c r="L14" s="123"/>
      <c r="M14" s="123"/>
      <c r="N14" s="123"/>
      <c r="O14" s="123"/>
      <c r="P14" s="123"/>
      <c r="Q14" s="123"/>
      <c r="R14" s="123"/>
      <c r="S14" s="123"/>
      <c r="T14" s="47"/>
      <c r="U14" s="47"/>
    </row>
    <row r="15" spans="1:21" ht="15" customHeight="1" x14ac:dyDescent="0.2">
      <c r="A15" s="47"/>
      <c r="B15" s="49"/>
      <c r="C15" s="121" t="s">
        <v>33</v>
      </c>
      <c r="D15" s="123"/>
      <c r="E15" s="123"/>
      <c r="F15" s="123"/>
      <c r="G15" s="123"/>
      <c r="H15" s="123"/>
      <c r="I15" s="123"/>
      <c r="J15" s="123"/>
      <c r="K15" s="123"/>
      <c r="L15" s="123"/>
      <c r="M15" s="123"/>
      <c r="N15" s="123"/>
      <c r="O15" s="123"/>
      <c r="P15" s="123"/>
      <c r="Q15" s="123"/>
      <c r="R15" s="123"/>
      <c r="S15" s="123"/>
      <c r="T15" s="47"/>
      <c r="U15" s="47"/>
    </row>
    <row r="16" spans="1:21" ht="15" customHeight="1" x14ac:dyDescent="0.2">
      <c r="A16" s="47"/>
      <c r="B16" s="49"/>
      <c r="C16" s="121" t="s">
        <v>34</v>
      </c>
      <c r="D16" s="123"/>
      <c r="E16" s="123"/>
      <c r="F16" s="123"/>
      <c r="G16" s="123"/>
      <c r="H16" s="123"/>
      <c r="I16" s="123"/>
      <c r="J16" s="123"/>
      <c r="K16" s="123"/>
      <c r="L16" s="123"/>
      <c r="M16" s="123"/>
      <c r="N16" s="123"/>
      <c r="O16" s="123"/>
      <c r="P16" s="123"/>
      <c r="Q16" s="123"/>
      <c r="R16" s="123"/>
      <c r="S16" s="123"/>
      <c r="T16" s="47"/>
      <c r="U16" s="47"/>
    </row>
    <row r="17" spans="1:21" ht="15" customHeight="1" x14ac:dyDescent="0.2">
      <c r="A17" s="47"/>
      <c r="B17" s="49"/>
      <c r="C17" s="121" t="s">
        <v>78</v>
      </c>
      <c r="D17" s="122"/>
      <c r="E17" s="122"/>
      <c r="F17" s="122"/>
      <c r="G17" s="122"/>
      <c r="H17" s="122"/>
      <c r="I17" s="122"/>
      <c r="J17" s="122"/>
      <c r="K17" s="122"/>
      <c r="L17" s="122"/>
      <c r="M17" s="122"/>
      <c r="N17" s="122"/>
      <c r="O17" s="122"/>
      <c r="P17" s="122"/>
      <c r="Q17" s="122"/>
      <c r="R17" s="122"/>
      <c r="S17" s="122"/>
      <c r="T17" s="122"/>
      <c r="U17" s="122"/>
    </row>
    <row r="18" spans="1:21" ht="15" customHeight="1" x14ac:dyDescent="0.2">
      <c r="A18" s="47"/>
      <c r="B18" s="89"/>
      <c r="C18" s="121" t="s">
        <v>36</v>
      </c>
      <c r="D18" s="123"/>
      <c r="E18" s="123"/>
      <c r="F18" s="123"/>
      <c r="G18" s="123"/>
      <c r="H18" s="123"/>
      <c r="I18" s="123"/>
      <c r="J18" s="123"/>
      <c r="K18" s="123"/>
      <c r="L18" s="123"/>
      <c r="M18" s="123"/>
      <c r="N18" s="123"/>
      <c r="O18" s="123"/>
      <c r="P18" s="123"/>
      <c r="Q18" s="123"/>
      <c r="R18" s="123"/>
      <c r="S18" s="123"/>
      <c r="T18" s="47"/>
      <c r="U18" s="47"/>
    </row>
    <row r="19" spans="1:21" ht="15" customHeight="1" x14ac:dyDescent="0.2">
      <c r="A19" s="47"/>
      <c r="B19" s="49"/>
      <c r="C19" s="121" t="s">
        <v>37</v>
      </c>
      <c r="D19" s="123"/>
      <c r="E19" s="123"/>
      <c r="F19" s="123"/>
      <c r="G19" s="123"/>
      <c r="H19" s="123"/>
      <c r="I19" s="123"/>
      <c r="J19" s="123"/>
      <c r="K19" s="123"/>
      <c r="L19" s="123"/>
      <c r="M19" s="123"/>
      <c r="N19" s="123"/>
      <c r="O19" s="123"/>
      <c r="P19" s="123"/>
      <c r="Q19" s="123"/>
      <c r="R19" s="123"/>
      <c r="S19" s="123"/>
      <c r="T19" s="47"/>
      <c r="U19" s="47"/>
    </row>
    <row r="20" spans="1:21" ht="15" customHeight="1" x14ac:dyDescent="0.2">
      <c r="A20" s="47"/>
      <c r="B20" s="49"/>
      <c r="C20" s="121" t="s">
        <v>38</v>
      </c>
      <c r="D20" s="123"/>
      <c r="E20" s="123"/>
      <c r="F20" s="123"/>
      <c r="G20" s="123"/>
      <c r="H20" s="123"/>
      <c r="I20" s="123"/>
      <c r="J20" s="123"/>
      <c r="K20" s="123"/>
      <c r="L20" s="123"/>
      <c r="M20" s="123"/>
      <c r="N20" s="123"/>
      <c r="O20" s="123"/>
      <c r="P20" s="123"/>
      <c r="Q20" s="123"/>
      <c r="R20" s="123"/>
      <c r="S20" s="123"/>
      <c r="T20" s="47"/>
      <c r="U20" s="47"/>
    </row>
    <row r="21" spans="1:21" ht="19.5" customHeight="1" x14ac:dyDescent="0.2">
      <c r="A21" s="53"/>
      <c r="B21" s="38"/>
      <c r="C21" s="38"/>
      <c r="D21" s="38"/>
      <c r="E21" s="38"/>
      <c r="F21" s="38"/>
      <c r="G21" s="38"/>
      <c r="H21" s="38"/>
      <c r="I21" s="38"/>
      <c r="J21" s="38"/>
      <c r="K21" s="38"/>
      <c r="L21" s="38"/>
      <c r="M21" s="38"/>
      <c r="N21" s="38"/>
      <c r="O21" s="38"/>
      <c r="P21" s="38"/>
      <c r="Q21" s="38"/>
      <c r="R21" s="38"/>
      <c r="S21" s="38"/>
    </row>
    <row r="22" spans="1:21" ht="15" customHeight="1" x14ac:dyDescent="0.2">
      <c r="A22" s="44"/>
      <c r="I22" s="61"/>
      <c r="J22" s="125" t="s">
        <v>5</v>
      </c>
      <c r="K22" s="126"/>
      <c r="L22" s="126"/>
      <c r="M22" s="126"/>
      <c r="N22" s="126"/>
      <c r="O22" s="127"/>
      <c r="Q22" s="76"/>
      <c r="R22" s="76"/>
    </row>
    <row r="23" spans="1:21" ht="15" customHeight="1" x14ac:dyDescent="0.2">
      <c r="A23" s="44"/>
      <c r="I23" s="7"/>
      <c r="J23" s="126" t="s">
        <v>40</v>
      </c>
      <c r="K23" s="126"/>
      <c r="L23" s="126"/>
      <c r="M23" s="126"/>
      <c r="N23" s="4"/>
      <c r="O23" s="15"/>
      <c r="Q23" s="74"/>
      <c r="R23" s="74"/>
    </row>
    <row r="24" spans="1:21" ht="15" customHeight="1" x14ac:dyDescent="0.2">
      <c r="A24" s="53"/>
      <c r="B24" s="38"/>
      <c r="C24" s="38"/>
      <c r="D24" s="38"/>
      <c r="E24" s="38"/>
      <c r="F24" s="38"/>
      <c r="G24" s="38"/>
      <c r="H24" s="38"/>
      <c r="I24" s="38"/>
      <c r="J24" s="38"/>
      <c r="K24" s="38"/>
      <c r="L24" s="38"/>
      <c r="M24" s="38"/>
      <c r="N24" s="38"/>
      <c r="O24" s="38"/>
      <c r="P24" s="38"/>
      <c r="Q24" s="38"/>
      <c r="R24" s="38"/>
      <c r="S24" s="38"/>
    </row>
    <row r="25" spans="1:21" ht="18" customHeight="1" x14ac:dyDescent="0.2">
      <c r="A25" s="50"/>
      <c r="B25" s="126" t="s">
        <v>47</v>
      </c>
      <c r="C25" s="126"/>
      <c r="D25" s="126"/>
      <c r="E25" s="126"/>
      <c r="F25" s="126"/>
      <c r="G25" s="126"/>
      <c r="H25" s="126"/>
      <c r="I25" s="126"/>
      <c r="J25" s="126"/>
      <c r="K25" s="126"/>
      <c r="L25" s="126"/>
      <c r="T25" s="50"/>
      <c r="U25" s="50"/>
    </row>
    <row r="26" spans="1:21" ht="17.25" customHeight="1" x14ac:dyDescent="0.2">
      <c r="A26" s="50"/>
      <c r="B26" s="75"/>
      <c r="C26" s="75"/>
      <c r="D26" s="75"/>
      <c r="E26" s="75"/>
      <c r="F26" s="75"/>
      <c r="G26" s="75"/>
      <c r="H26" s="51"/>
      <c r="I26" s="51"/>
      <c r="J26" s="51"/>
      <c r="T26" s="50"/>
      <c r="U26" s="50"/>
    </row>
    <row r="27" spans="1:21" ht="14.45" customHeight="1" x14ac:dyDescent="0.2">
      <c r="A27" s="50"/>
      <c r="B27" s="69"/>
      <c r="E27" s="51"/>
      <c r="F27" s="51"/>
      <c r="G27" s="51"/>
      <c r="H27" s="51"/>
      <c r="I27" s="51"/>
      <c r="J27" s="51"/>
      <c r="T27" s="50"/>
      <c r="U27" s="50"/>
    </row>
    <row r="28" spans="1:21" ht="14.45" customHeight="1" x14ac:dyDescent="0.2">
      <c r="A28" s="124" t="s">
        <v>35</v>
      </c>
      <c r="B28" s="124"/>
      <c r="C28" s="124"/>
      <c r="D28" s="124"/>
      <c r="E28" s="124"/>
      <c r="F28" s="124"/>
      <c r="G28" s="124"/>
      <c r="H28" s="124"/>
      <c r="I28" s="124"/>
      <c r="J28" s="124"/>
      <c r="K28" s="124"/>
      <c r="L28" s="124"/>
      <c r="M28" s="124"/>
      <c r="N28" s="124"/>
      <c r="O28" s="124"/>
      <c r="P28" s="124"/>
      <c r="Q28" s="124"/>
      <c r="R28" s="124"/>
      <c r="S28" s="124"/>
      <c r="T28" s="124"/>
      <c r="U28" s="124"/>
    </row>
    <row r="30" spans="1:21" ht="15" customHeight="1" x14ac:dyDescent="0.2">
      <c r="B30" s="51"/>
      <c r="C30" s="51"/>
      <c r="D30" s="51"/>
      <c r="E30" s="51"/>
      <c r="F30" s="51"/>
      <c r="G30" s="51"/>
      <c r="H30" s="51"/>
      <c r="I30" s="51"/>
    </row>
    <row r="31" spans="1:21" ht="41.25" customHeight="1" x14ac:dyDescent="0.2">
      <c r="A31" s="118" t="s">
        <v>39</v>
      </c>
      <c r="B31" s="118"/>
      <c r="C31" s="118"/>
      <c r="D31" s="118"/>
      <c r="E31" s="118"/>
      <c r="F31" s="118"/>
      <c r="G31" s="118"/>
      <c r="H31" s="118"/>
      <c r="I31" s="118"/>
      <c r="J31" s="118"/>
      <c r="K31" s="118"/>
      <c r="L31" s="118"/>
      <c r="M31" s="118"/>
      <c r="N31" s="118"/>
      <c r="O31" s="118"/>
      <c r="P31" s="118"/>
      <c r="Q31" s="118"/>
      <c r="R31" s="118"/>
      <c r="S31" s="118"/>
    </row>
    <row r="33" spans="1:20" ht="78.75" customHeight="1" x14ac:dyDescent="0.2">
      <c r="A33" s="97" t="s">
        <v>6</v>
      </c>
      <c r="B33" s="97" t="s">
        <v>24</v>
      </c>
      <c r="C33" s="97"/>
      <c r="D33" s="97"/>
      <c r="E33" s="97"/>
      <c r="F33" s="97"/>
      <c r="G33" s="97"/>
      <c r="H33" s="97"/>
      <c r="I33" s="97"/>
      <c r="J33" s="97"/>
      <c r="K33" s="119" t="s">
        <v>25</v>
      </c>
      <c r="L33" s="120"/>
      <c r="M33" s="120"/>
      <c r="N33" s="120"/>
      <c r="O33" s="120"/>
      <c r="P33" s="120"/>
      <c r="Q33" s="120"/>
      <c r="R33" s="120"/>
      <c r="S33" s="71" t="s">
        <v>7</v>
      </c>
    </row>
    <row r="34" spans="1:20" ht="24.75" customHeight="1" x14ac:dyDescent="0.2">
      <c r="A34" s="97"/>
      <c r="B34" s="97"/>
      <c r="C34" s="97"/>
      <c r="D34" s="97"/>
      <c r="E34" s="97"/>
      <c r="F34" s="97"/>
      <c r="G34" s="97"/>
      <c r="H34" s="97"/>
      <c r="I34" s="97"/>
      <c r="J34" s="97"/>
      <c r="K34" s="71" t="s">
        <v>8</v>
      </c>
      <c r="L34" s="71" t="s">
        <v>9</v>
      </c>
      <c r="M34" s="71" t="s">
        <v>10</v>
      </c>
      <c r="N34" s="71" t="s">
        <v>11</v>
      </c>
      <c r="O34" s="71" t="s">
        <v>12</v>
      </c>
      <c r="P34" s="71" t="s">
        <v>13</v>
      </c>
      <c r="Q34" s="71" t="s">
        <v>14</v>
      </c>
      <c r="R34" s="34" t="s">
        <v>15</v>
      </c>
      <c r="S34" s="71"/>
    </row>
    <row r="35" spans="1:20" s="69" customFormat="1" ht="15" customHeight="1" x14ac:dyDescent="0.25">
      <c r="A35" s="61">
        <v>1</v>
      </c>
      <c r="B35" s="134">
        <v>2</v>
      </c>
      <c r="C35" s="135"/>
      <c r="D35" s="135"/>
      <c r="E35" s="135"/>
      <c r="F35" s="135"/>
      <c r="G35" s="135"/>
      <c r="H35" s="135"/>
      <c r="I35" s="135"/>
      <c r="J35" s="136"/>
      <c r="K35" s="61">
        <v>3</v>
      </c>
      <c r="L35" s="61">
        <v>4</v>
      </c>
      <c r="M35" s="61">
        <v>5</v>
      </c>
      <c r="N35" s="61">
        <v>6</v>
      </c>
      <c r="O35" s="61">
        <v>7</v>
      </c>
      <c r="P35" s="61">
        <v>8</v>
      </c>
      <c r="Q35" s="61">
        <v>9</v>
      </c>
      <c r="R35" s="78">
        <v>10</v>
      </c>
      <c r="S35" s="61">
        <v>11</v>
      </c>
    </row>
    <row r="36" spans="1:20" ht="27" customHeight="1" x14ac:dyDescent="0.2">
      <c r="A36" s="61">
        <v>1</v>
      </c>
      <c r="B36" s="137" t="s">
        <v>52</v>
      </c>
      <c r="C36" s="138"/>
      <c r="D36" s="138"/>
      <c r="E36" s="138"/>
      <c r="F36" s="138"/>
      <c r="G36" s="138"/>
      <c r="H36" s="138"/>
      <c r="I36" s="138"/>
      <c r="J36" s="139"/>
      <c r="K36" s="80"/>
      <c r="L36" s="79"/>
      <c r="M36" s="80"/>
      <c r="N36" s="80"/>
      <c r="O36" s="79"/>
      <c r="P36" s="80"/>
      <c r="Q36" s="80"/>
      <c r="R36" s="79"/>
      <c r="S36" s="63"/>
    </row>
    <row r="37" spans="1:20" ht="106.5" customHeight="1" x14ac:dyDescent="0.2">
      <c r="A37" s="9">
        <v>2</v>
      </c>
      <c r="B37" s="128" t="s">
        <v>54</v>
      </c>
      <c r="C37" s="129"/>
      <c r="D37" s="129"/>
      <c r="E37" s="129"/>
      <c r="F37" s="129"/>
      <c r="G37" s="129"/>
      <c r="H37" s="129"/>
      <c r="I37" s="129"/>
      <c r="J37" s="130"/>
      <c r="K37" s="79"/>
      <c r="L37" s="80"/>
      <c r="M37" s="79"/>
      <c r="N37" s="79"/>
      <c r="O37" s="80"/>
      <c r="P37" s="79"/>
      <c r="Q37" s="79"/>
      <c r="R37" s="80"/>
      <c r="S37" s="63"/>
    </row>
    <row r="38" spans="1:20" ht="35.25" customHeight="1" x14ac:dyDescent="0.2">
      <c r="A38" s="9">
        <v>3</v>
      </c>
      <c r="B38" s="128" t="s">
        <v>53</v>
      </c>
      <c r="C38" s="129"/>
      <c r="D38" s="129"/>
      <c r="E38" s="129"/>
      <c r="F38" s="129"/>
      <c r="G38" s="129"/>
      <c r="H38" s="129"/>
      <c r="I38" s="129"/>
      <c r="J38" s="130"/>
      <c r="K38" s="79"/>
      <c r="L38" s="80"/>
      <c r="M38" s="79"/>
      <c r="N38" s="79"/>
      <c r="O38" s="80"/>
      <c r="P38" s="79"/>
      <c r="Q38" s="79"/>
      <c r="R38" s="80"/>
      <c r="S38" s="63"/>
    </row>
    <row r="39" spans="1:20" ht="81.75" customHeight="1" x14ac:dyDescent="0.2">
      <c r="A39" s="9">
        <v>4</v>
      </c>
      <c r="B39" s="128" t="s">
        <v>55</v>
      </c>
      <c r="C39" s="129"/>
      <c r="D39" s="129"/>
      <c r="E39" s="129"/>
      <c r="F39" s="129"/>
      <c r="G39" s="129"/>
      <c r="H39" s="129"/>
      <c r="I39" s="129"/>
      <c r="J39" s="130"/>
      <c r="K39" s="79"/>
      <c r="L39" s="80"/>
      <c r="M39" s="79"/>
      <c r="N39" s="79"/>
      <c r="O39" s="80"/>
      <c r="P39" s="79"/>
      <c r="Q39" s="79"/>
      <c r="R39" s="80"/>
      <c r="S39" s="63"/>
    </row>
    <row r="40" spans="1:20" ht="53.25" customHeight="1" x14ac:dyDescent="0.2">
      <c r="A40" s="9">
        <v>5</v>
      </c>
      <c r="B40" s="128" t="s">
        <v>56</v>
      </c>
      <c r="C40" s="129"/>
      <c r="D40" s="129"/>
      <c r="E40" s="129"/>
      <c r="F40" s="129"/>
      <c r="G40" s="129"/>
      <c r="H40" s="129"/>
      <c r="I40" s="129"/>
      <c r="J40" s="130"/>
      <c r="K40" s="79"/>
      <c r="L40" s="80"/>
      <c r="M40" s="79"/>
      <c r="N40" s="79"/>
      <c r="O40" s="80"/>
      <c r="P40" s="79"/>
      <c r="Q40" s="79"/>
      <c r="R40" s="80"/>
      <c r="S40" s="63"/>
    </row>
    <row r="41" spans="1:20" ht="66" customHeight="1" x14ac:dyDescent="0.2">
      <c r="A41" s="9">
        <v>6</v>
      </c>
      <c r="B41" s="128" t="s">
        <v>176</v>
      </c>
      <c r="C41" s="129"/>
      <c r="D41" s="129"/>
      <c r="E41" s="129"/>
      <c r="F41" s="129"/>
      <c r="G41" s="129"/>
      <c r="H41" s="129"/>
      <c r="I41" s="129"/>
      <c r="J41" s="130"/>
      <c r="K41" s="68" t="s">
        <v>179</v>
      </c>
      <c r="L41" s="66">
        <f>L36*712.8</f>
        <v>0</v>
      </c>
      <c r="M41" s="68" t="s">
        <v>179</v>
      </c>
      <c r="N41" s="68" t="s">
        <v>179</v>
      </c>
      <c r="O41" s="68" t="s">
        <v>179</v>
      </c>
      <c r="P41" s="68" t="s">
        <v>179</v>
      </c>
      <c r="Q41" s="68" t="s">
        <v>179</v>
      </c>
      <c r="R41" s="68" t="s">
        <v>179</v>
      </c>
      <c r="S41" s="67">
        <f>L41</f>
        <v>0</v>
      </c>
    </row>
    <row r="42" spans="1:20" ht="65.25" customHeight="1" x14ac:dyDescent="0.2">
      <c r="A42" s="9">
        <v>7</v>
      </c>
      <c r="B42" s="128" t="s">
        <v>128</v>
      </c>
      <c r="C42" s="129"/>
      <c r="D42" s="129"/>
      <c r="E42" s="129"/>
      <c r="F42" s="129"/>
      <c r="G42" s="129"/>
      <c r="H42" s="129"/>
      <c r="I42" s="129"/>
      <c r="J42" s="130"/>
      <c r="K42" s="68" t="s">
        <v>179</v>
      </c>
      <c r="L42" s="68" t="s">
        <v>179</v>
      </c>
      <c r="M42" s="68" t="s">
        <v>179</v>
      </c>
      <c r="N42" s="68" t="s">
        <v>179</v>
      </c>
      <c r="O42" s="66">
        <f>O36*1710.72</f>
        <v>0</v>
      </c>
      <c r="P42" s="68" t="s">
        <v>179</v>
      </c>
      <c r="Q42" s="68" t="s">
        <v>179</v>
      </c>
      <c r="R42" s="66">
        <f>R36*2376</f>
        <v>0</v>
      </c>
      <c r="S42" s="67">
        <f>O42+R42</f>
        <v>0</v>
      </c>
      <c r="T42" s="10"/>
    </row>
    <row r="43" spans="1:20" ht="66" customHeight="1" x14ac:dyDescent="0.2">
      <c r="A43" s="9">
        <v>8</v>
      </c>
      <c r="B43" s="128" t="s">
        <v>129</v>
      </c>
      <c r="C43" s="129"/>
      <c r="D43" s="129"/>
      <c r="E43" s="129"/>
      <c r="F43" s="129"/>
      <c r="G43" s="129"/>
      <c r="H43" s="129"/>
      <c r="I43" s="129"/>
      <c r="J43" s="130"/>
      <c r="K43" s="66">
        <f>K37*712.8</f>
        <v>0</v>
      </c>
      <c r="L43" s="68" t="s">
        <v>179</v>
      </c>
      <c r="M43" s="66">
        <f>M37*712.8</f>
        <v>0</v>
      </c>
      <c r="N43" s="68" t="s">
        <v>179</v>
      </c>
      <c r="O43" s="68" t="s">
        <v>179</v>
      </c>
      <c r="P43" s="68" t="s">
        <v>179</v>
      </c>
      <c r="Q43" s="68" t="s">
        <v>179</v>
      </c>
      <c r="R43" s="68" t="s">
        <v>179</v>
      </c>
      <c r="S43" s="67">
        <f>K43+M43</f>
        <v>0</v>
      </c>
      <c r="T43" s="10"/>
    </row>
    <row r="44" spans="1:20" ht="77.25" customHeight="1" x14ac:dyDescent="0.2">
      <c r="A44" s="9">
        <v>9</v>
      </c>
      <c r="B44" s="128" t="s">
        <v>130</v>
      </c>
      <c r="C44" s="129"/>
      <c r="D44" s="129"/>
      <c r="E44" s="129"/>
      <c r="F44" s="129"/>
      <c r="G44" s="129"/>
      <c r="H44" s="129"/>
      <c r="I44" s="129"/>
      <c r="J44" s="130"/>
      <c r="K44" s="68" t="s">
        <v>179</v>
      </c>
      <c r="L44" s="68" t="s">
        <v>179</v>
      </c>
      <c r="M44" s="68" t="s">
        <v>179</v>
      </c>
      <c r="N44" s="66">
        <f>N37*1330.56</f>
        <v>0</v>
      </c>
      <c r="O44" s="68" t="s">
        <v>179</v>
      </c>
      <c r="P44" s="66">
        <f>P37*1710.72</f>
        <v>0</v>
      </c>
      <c r="Q44" s="66">
        <f>Q37*2376</f>
        <v>0</v>
      </c>
      <c r="R44" s="68" t="s">
        <v>179</v>
      </c>
      <c r="S44" s="67">
        <f>N44+P44+Q44</f>
        <v>0</v>
      </c>
    </row>
    <row r="45" spans="1:20" ht="67.5" customHeight="1" x14ac:dyDescent="0.2">
      <c r="A45" s="9">
        <v>10</v>
      </c>
      <c r="B45" s="128" t="s">
        <v>131</v>
      </c>
      <c r="C45" s="129"/>
      <c r="D45" s="129"/>
      <c r="E45" s="129"/>
      <c r="F45" s="129"/>
      <c r="G45" s="129"/>
      <c r="H45" s="129"/>
      <c r="I45" s="129"/>
      <c r="J45" s="130"/>
      <c r="K45" s="66">
        <f>K38*712.8</f>
        <v>0</v>
      </c>
      <c r="L45" s="68" t="s">
        <v>179</v>
      </c>
      <c r="M45" s="66">
        <f>M38*712.8</f>
        <v>0</v>
      </c>
      <c r="N45" s="68" t="s">
        <v>179</v>
      </c>
      <c r="O45" s="68" t="s">
        <v>179</v>
      </c>
      <c r="P45" s="68" t="s">
        <v>179</v>
      </c>
      <c r="Q45" s="68" t="s">
        <v>179</v>
      </c>
      <c r="R45" s="68" t="s">
        <v>179</v>
      </c>
      <c r="S45" s="67">
        <f>K45+M45</f>
        <v>0</v>
      </c>
    </row>
    <row r="46" spans="1:20" ht="76.5" customHeight="1" x14ac:dyDescent="0.2">
      <c r="A46" s="9">
        <v>11</v>
      </c>
      <c r="B46" s="128" t="s">
        <v>132</v>
      </c>
      <c r="C46" s="129"/>
      <c r="D46" s="129"/>
      <c r="E46" s="129"/>
      <c r="F46" s="129"/>
      <c r="G46" s="129"/>
      <c r="H46" s="129"/>
      <c r="I46" s="129"/>
      <c r="J46" s="130"/>
      <c r="K46" s="68" t="s">
        <v>179</v>
      </c>
      <c r="L46" s="68" t="s">
        <v>179</v>
      </c>
      <c r="M46" s="68" t="s">
        <v>179</v>
      </c>
      <c r="N46" s="66">
        <f>N38*1330.56</f>
        <v>0</v>
      </c>
      <c r="O46" s="68" t="s">
        <v>179</v>
      </c>
      <c r="P46" s="66">
        <f>P38*1710.72</f>
        <v>0</v>
      </c>
      <c r="Q46" s="66">
        <f>Q38*2376</f>
        <v>0</v>
      </c>
      <c r="R46" s="68" t="s">
        <v>179</v>
      </c>
      <c r="S46" s="67">
        <f>N46+P46+Q46</f>
        <v>0</v>
      </c>
    </row>
    <row r="47" spans="1:20" ht="63.75" customHeight="1" x14ac:dyDescent="0.2">
      <c r="A47" s="9">
        <v>12</v>
      </c>
      <c r="B47" s="128" t="s">
        <v>133</v>
      </c>
      <c r="C47" s="129"/>
      <c r="D47" s="129"/>
      <c r="E47" s="129"/>
      <c r="F47" s="129"/>
      <c r="G47" s="129"/>
      <c r="H47" s="129"/>
      <c r="I47" s="129"/>
      <c r="J47" s="130"/>
      <c r="K47" s="66">
        <f>K39*712.8</f>
        <v>0</v>
      </c>
      <c r="L47" s="68" t="s">
        <v>179</v>
      </c>
      <c r="M47" s="66">
        <f>M39*712.8</f>
        <v>0</v>
      </c>
      <c r="N47" s="68" t="s">
        <v>179</v>
      </c>
      <c r="O47" s="68" t="s">
        <v>179</v>
      </c>
      <c r="P47" s="68" t="s">
        <v>179</v>
      </c>
      <c r="Q47" s="68" t="s">
        <v>179</v>
      </c>
      <c r="R47" s="68" t="s">
        <v>179</v>
      </c>
      <c r="S47" s="67">
        <f>K47+M47</f>
        <v>0</v>
      </c>
    </row>
    <row r="48" spans="1:20" ht="77.25" customHeight="1" x14ac:dyDescent="0.2">
      <c r="A48" s="9">
        <v>13</v>
      </c>
      <c r="B48" s="128" t="s">
        <v>134</v>
      </c>
      <c r="C48" s="129"/>
      <c r="D48" s="129"/>
      <c r="E48" s="129"/>
      <c r="F48" s="129"/>
      <c r="G48" s="129"/>
      <c r="H48" s="129"/>
      <c r="I48" s="129"/>
      <c r="J48" s="130"/>
      <c r="K48" s="68" t="s">
        <v>179</v>
      </c>
      <c r="L48" s="68" t="s">
        <v>179</v>
      </c>
      <c r="M48" s="68" t="s">
        <v>179</v>
      </c>
      <c r="N48" s="66">
        <f>N39*1330.56</f>
        <v>0</v>
      </c>
      <c r="O48" s="68" t="s">
        <v>179</v>
      </c>
      <c r="P48" s="66">
        <f>P39*1710.72</f>
        <v>0</v>
      </c>
      <c r="Q48" s="66">
        <f>Q39*2376</f>
        <v>0</v>
      </c>
      <c r="R48" s="68" t="s">
        <v>179</v>
      </c>
      <c r="S48" s="67">
        <f>N48+P48+Q48</f>
        <v>0</v>
      </c>
    </row>
    <row r="49" spans="1:19" ht="102" customHeight="1" x14ac:dyDescent="0.2">
      <c r="A49" s="9">
        <v>14</v>
      </c>
      <c r="B49" s="128" t="s">
        <v>135</v>
      </c>
      <c r="C49" s="129"/>
      <c r="D49" s="129"/>
      <c r="E49" s="129"/>
      <c r="F49" s="129"/>
      <c r="G49" s="129"/>
      <c r="H49" s="129"/>
      <c r="I49" s="129"/>
      <c r="J49" s="130"/>
      <c r="K49" s="66">
        <f>K40*712.8</f>
        <v>0</v>
      </c>
      <c r="L49" s="68" t="s">
        <v>179</v>
      </c>
      <c r="M49" s="66">
        <f>M40*712.8</f>
        <v>0</v>
      </c>
      <c r="N49" s="66">
        <f>N40*1330.56</f>
        <v>0</v>
      </c>
      <c r="O49" s="68" t="s">
        <v>179</v>
      </c>
      <c r="P49" s="66">
        <f>P40*1710.72</f>
        <v>0</v>
      </c>
      <c r="Q49" s="66">
        <f>Q40*2376</f>
        <v>0</v>
      </c>
      <c r="R49" s="68" t="s">
        <v>179</v>
      </c>
      <c r="S49" s="67">
        <f>K49+M49+N49+P49+Q49</f>
        <v>0</v>
      </c>
    </row>
    <row r="50" spans="1:19" ht="28.5" customHeight="1" x14ac:dyDescent="0.2">
      <c r="A50" s="9">
        <v>15</v>
      </c>
      <c r="B50" s="128" t="s">
        <v>57</v>
      </c>
      <c r="C50" s="129"/>
      <c r="D50" s="129"/>
      <c r="E50" s="129"/>
      <c r="F50" s="129"/>
      <c r="G50" s="129"/>
      <c r="H50" s="129"/>
      <c r="I50" s="129"/>
      <c r="J50" s="130"/>
      <c r="K50" s="67">
        <f>K43+K45+K47+K49</f>
        <v>0</v>
      </c>
      <c r="L50" s="67">
        <f>L41</f>
        <v>0</v>
      </c>
      <c r="M50" s="67">
        <f>M43+M45+M47+M49</f>
        <v>0</v>
      </c>
      <c r="N50" s="67">
        <f>N44+N46+N48+N49</f>
        <v>0</v>
      </c>
      <c r="O50" s="67">
        <f>O42</f>
        <v>0</v>
      </c>
      <c r="P50" s="67">
        <f>P44+P46+P48+P49</f>
        <v>0</v>
      </c>
      <c r="Q50" s="67">
        <f>SUM(Q44+Q46+Q48+Q49)</f>
        <v>0</v>
      </c>
      <c r="R50" s="67">
        <f>R42</f>
        <v>0</v>
      </c>
      <c r="S50" s="67">
        <f>SUM(S41:S49)</f>
        <v>0</v>
      </c>
    </row>
    <row r="51" spans="1:19" ht="14.25" x14ac:dyDescent="0.2">
      <c r="A51" s="8"/>
      <c r="B51" s="6"/>
      <c r="C51" s="6"/>
    </row>
    <row r="52" spans="1:19" ht="30" customHeight="1" thickBot="1" x14ac:dyDescent="0.25">
      <c r="A52" s="140" t="s">
        <v>45</v>
      </c>
      <c r="B52" s="140"/>
      <c r="C52" s="140"/>
      <c r="D52" s="140"/>
      <c r="E52" s="140"/>
      <c r="F52" s="140"/>
      <c r="G52" s="140"/>
      <c r="H52" s="140"/>
      <c r="I52" s="140"/>
      <c r="J52" s="140"/>
      <c r="K52" s="140"/>
      <c r="L52" s="140"/>
      <c r="M52" s="140"/>
      <c r="N52" s="140"/>
      <c r="O52" s="140"/>
      <c r="P52" s="140"/>
      <c r="Q52" s="140"/>
      <c r="R52" s="140"/>
      <c r="S52" s="140"/>
    </row>
    <row r="53" spans="1:19" ht="18.75" customHeight="1" thickBot="1" x14ac:dyDescent="0.25">
      <c r="A53" s="40" t="s">
        <v>44</v>
      </c>
      <c r="B53" s="17"/>
      <c r="C53" s="17"/>
      <c r="D53" s="17"/>
      <c r="E53" s="17"/>
      <c r="G53" s="17"/>
      <c r="H53" s="17"/>
      <c r="I53" s="20">
        <f>S50</f>
        <v>0</v>
      </c>
      <c r="J53" s="17"/>
      <c r="K53" s="16"/>
    </row>
    <row r="54" spans="1:19" ht="18.75" customHeight="1" x14ac:dyDescent="0.2">
      <c r="A54" s="40"/>
      <c r="B54" s="17"/>
      <c r="C54" s="17"/>
      <c r="D54" s="17"/>
      <c r="E54" s="17"/>
      <c r="F54" s="22"/>
      <c r="G54" s="17"/>
      <c r="H54" s="17"/>
      <c r="I54" s="17"/>
      <c r="J54" s="17"/>
      <c r="K54" s="16"/>
    </row>
    <row r="55" spans="1:19" ht="18.75" customHeight="1" x14ac:dyDescent="0.2">
      <c r="A55" s="40"/>
      <c r="B55" s="17"/>
      <c r="C55" s="17"/>
      <c r="D55" s="17"/>
      <c r="E55" s="17"/>
      <c r="F55" s="22"/>
      <c r="G55" s="17"/>
      <c r="H55" s="17"/>
      <c r="I55" s="17"/>
      <c r="J55" s="17"/>
      <c r="K55" s="16"/>
    </row>
    <row r="56" spans="1:19" ht="34.5" customHeight="1" x14ac:dyDescent="0.25">
      <c r="A56" s="96" t="s">
        <v>41</v>
      </c>
      <c r="B56" s="131"/>
      <c r="C56" s="131"/>
      <c r="D56" s="131"/>
      <c r="E56" s="131"/>
      <c r="F56" s="131"/>
      <c r="G56" s="131"/>
      <c r="H56" s="131"/>
      <c r="I56" s="131"/>
      <c r="J56" s="131"/>
      <c r="K56" s="131"/>
      <c r="L56" s="131"/>
      <c r="M56" s="131"/>
      <c r="N56" s="131"/>
      <c r="O56" s="131"/>
      <c r="P56" s="131"/>
      <c r="Q56" s="131"/>
      <c r="R56" s="131"/>
      <c r="S56" s="131"/>
    </row>
    <row r="57" spans="1:19" ht="18" x14ac:dyDescent="0.25">
      <c r="A57" s="77"/>
      <c r="B57" s="77"/>
      <c r="C57" s="77"/>
      <c r="D57" s="77"/>
      <c r="E57" s="77"/>
      <c r="F57" s="77"/>
      <c r="G57" s="77"/>
      <c r="H57" s="77"/>
      <c r="I57" s="77"/>
      <c r="J57" s="77"/>
      <c r="K57" s="77"/>
      <c r="L57" s="77"/>
      <c r="M57" s="77"/>
      <c r="N57" s="77"/>
      <c r="O57" s="77"/>
      <c r="P57" s="77"/>
      <c r="Q57" s="77"/>
      <c r="R57" s="77"/>
      <c r="S57" s="77"/>
    </row>
    <row r="58" spans="1:19" ht="67.5" customHeight="1" x14ac:dyDescent="0.2">
      <c r="A58" s="97" t="s">
        <v>6</v>
      </c>
      <c r="B58" s="97" t="s">
        <v>24</v>
      </c>
      <c r="C58" s="97"/>
      <c r="D58" s="97"/>
      <c r="E58" s="97"/>
      <c r="F58" s="97"/>
      <c r="G58" s="97"/>
      <c r="H58" s="97"/>
      <c r="I58" s="97"/>
      <c r="J58" s="97"/>
      <c r="K58" s="119" t="s">
        <v>25</v>
      </c>
      <c r="L58" s="120"/>
      <c r="M58" s="120"/>
      <c r="N58" s="120"/>
      <c r="O58" s="120"/>
      <c r="P58" s="120"/>
      <c r="Q58" s="120"/>
      <c r="R58" s="141"/>
      <c r="S58" s="71" t="s">
        <v>7</v>
      </c>
    </row>
    <row r="59" spans="1:19" x14ac:dyDescent="0.2">
      <c r="A59" s="97"/>
      <c r="B59" s="97"/>
      <c r="C59" s="97"/>
      <c r="D59" s="97"/>
      <c r="E59" s="97"/>
      <c r="F59" s="97"/>
      <c r="G59" s="97"/>
      <c r="H59" s="97"/>
      <c r="I59" s="97"/>
      <c r="J59" s="97"/>
      <c r="K59" s="71" t="s">
        <v>8</v>
      </c>
      <c r="L59" s="71" t="s">
        <v>9</v>
      </c>
      <c r="M59" s="71" t="s">
        <v>10</v>
      </c>
      <c r="N59" s="71" t="s">
        <v>11</v>
      </c>
      <c r="O59" s="71" t="s">
        <v>12</v>
      </c>
      <c r="P59" s="71" t="s">
        <v>13</v>
      </c>
      <c r="Q59" s="71" t="s">
        <v>14</v>
      </c>
      <c r="R59" s="34" t="s">
        <v>15</v>
      </c>
      <c r="S59" s="71"/>
    </row>
    <row r="60" spans="1:19" s="69" customFormat="1" ht="15" customHeight="1" x14ac:dyDescent="0.25">
      <c r="A60" s="61">
        <v>1</v>
      </c>
      <c r="B60" s="134">
        <v>2</v>
      </c>
      <c r="C60" s="135"/>
      <c r="D60" s="135"/>
      <c r="E60" s="135"/>
      <c r="F60" s="135"/>
      <c r="G60" s="135"/>
      <c r="H60" s="135"/>
      <c r="I60" s="135"/>
      <c r="J60" s="136"/>
      <c r="K60" s="61">
        <v>3</v>
      </c>
      <c r="L60" s="61">
        <v>4</v>
      </c>
      <c r="M60" s="61">
        <v>5</v>
      </c>
      <c r="N60" s="61">
        <v>6</v>
      </c>
      <c r="O60" s="61">
        <v>7</v>
      </c>
      <c r="P60" s="61">
        <v>8</v>
      </c>
      <c r="Q60" s="61">
        <v>9</v>
      </c>
      <c r="R60" s="78">
        <v>10</v>
      </c>
      <c r="S60" s="61">
        <v>11</v>
      </c>
    </row>
    <row r="61" spans="1:19" ht="26.45" customHeight="1" x14ac:dyDescent="0.2">
      <c r="A61" s="61">
        <v>1</v>
      </c>
      <c r="B61" s="137" t="s">
        <v>58</v>
      </c>
      <c r="C61" s="138"/>
      <c r="D61" s="138"/>
      <c r="E61" s="138"/>
      <c r="F61" s="138"/>
      <c r="G61" s="138"/>
      <c r="H61" s="138"/>
      <c r="I61" s="138"/>
      <c r="J61" s="139"/>
      <c r="K61" s="81"/>
      <c r="L61" s="81"/>
      <c r="M61" s="81"/>
      <c r="N61" s="81"/>
      <c r="O61" s="81"/>
      <c r="P61" s="81"/>
      <c r="Q61" s="81"/>
      <c r="R61" s="82"/>
      <c r="S61" s="63"/>
    </row>
    <row r="62" spans="1:19" ht="65.25" customHeight="1" x14ac:dyDescent="0.2">
      <c r="A62" s="9">
        <v>2</v>
      </c>
      <c r="B62" s="128" t="s">
        <v>136</v>
      </c>
      <c r="C62" s="129"/>
      <c r="D62" s="129"/>
      <c r="E62" s="129"/>
      <c r="F62" s="129"/>
      <c r="G62" s="129"/>
      <c r="H62" s="129"/>
      <c r="I62" s="129"/>
      <c r="J62" s="130"/>
      <c r="K62" s="62">
        <f>K61*396</f>
        <v>0</v>
      </c>
      <c r="L62" s="62">
        <f>L61*396</f>
        <v>0</v>
      </c>
      <c r="M62" s="62">
        <f>M61*396</f>
        <v>0</v>
      </c>
      <c r="N62" s="62">
        <f>N61*198</f>
        <v>0</v>
      </c>
      <c r="O62" s="62">
        <f>O61*198</f>
        <v>0</v>
      </c>
      <c r="P62" s="62">
        <f>P61*198</f>
        <v>0</v>
      </c>
      <c r="Q62" s="62">
        <f>Q61*198</f>
        <v>0</v>
      </c>
      <c r="R62" s="83">
        <f>R61*198</f>
        <v>0</v>
      </c>
      <c r="S62" s="62">
        <f>K62+L62+M62+N62+O62+P62+Q62+R62</f>
        <v>0</v>
      </c>
    </row>
    <row r="63" spans="1:19" ht="21.75" customHeight="1" x14ac:dyDescent="0.2">
      <c r="A63" s="8"/>
      <c r="B63" s="6"/>
      <c r="C63" s="6"/>
    </row>
    <row r="64" spans="1:19" ht="42" customHeight="1" thickBot="1" x14ac:dyDescent="0.25">
      <c r="A64" s="142" t="s">
        <v>42</v>
      </c>
      <c r="B64" s="142"/>
      <c r="C64" s="142"/>
      <c r="D64" s="142"/>
      <c r="E64" s="142"/>
      <c r="F64" s="142"/>
      <c r="G64" s="142"/>
      <c r="H64" s="142"/>
      <c r="I64" s="142"/>
      <c r="J64" s="142"/>
      <c r="K64" s="142"/>
      <c r="L64" s="142"/>
      <c r="M64" s="142"/>
      <c r="N64" s="142"/>
      <c r="O64" s="142"/>
      <c r="P64" s="142"/>
      <c r="Q64" s="142"/>
      <c r="R64" s="142"/>
      <c r="S64" s="142"/>
    </row>
    <row r="65" spans="1:19" ht="13.5" thickBot="1" x14ac:dyDescent="0.25">
      <c r="A65" s="40" t="s">
        <v>43</v>
      </c>
      <c r="B65" s="40"/>
      <c r="C65" s="40"/>
      <c r="D65" s="40"/>
      <c r="F65" s="40"/>
      <c r="G65" s="20">
        <f>S62</f>
        <v>0</v>
      </c>
      <c r="H65" s="40"/>
      <c r="I65" s="40"/>
      <c r="J65" s="40"/>
      <c r="K65" s="40"/>
      <c r="L65" s="22"/>
      <c r="M65" s="18"/>
    </row>
    <row r="66" spans="1:19" x14ac:dyDescent="0.2">
      <c r="A66" s="40"/>
      <c r="B66" s="40"/>
      <c r="C66" s="40"/>
      <c r="D66" s="40"/>
      <c r="E66" s="40"/>
      <c r="F66" s="40"/>
      <c r="G66" s="40"/>
      <c r="H66" s="40"/>
      <c r="I66" s="40"/>
      <c r="J66" s="40"/>
      <c r="K66" s="40"/>
      <c r="L66" s="22"/>
      <c r="M66" s="18"/>
    </row>
    <row r="67" spans="1:19" ht="26.25" customHeight="1" x14ac:dyDescent="0.2">
      <c r="A67" s="40"/>
      <c r="B67" s="40"/>
      <c r="C67" s="40"/>
      <c r="D67" s="40"/>
      <c r="E67" s="40"/>
      <c r="F67" s="40"/>
      <c r="G67" s="40"/>
      <c r="H67" s="40"/>
      <c r="I67" s="40"/>
      <c r="J67" s="40"/>
      <c r="K67" s="40"/>
      <c r="M67" s="18"/>
    </row>
    <row r="68" spans="1:19" ht="68.25" customHeight="1" x14ac:dyDescent="0.25">
      <c r="A68" s="96" t="s">
        <v>79</v>
      </c>
      <c r="B68" s="96"/>
      <c r="C68" s="96"/>
      <c r="D68" s="96"/>
      <c r="E68" s="96"/>
      <c r="F68" s="96"/>
      <c r="G68" s="96"/>
      <c r="H68" s="96"/>
      <c r="I68" s="96"/>
      <c r="J68" s="96"/>
      <c r="K68" s="96"/>
      <c r="L68" s="96"/>
      <c r="M68" s="96"/>
      <c r="N68" s="96"/>
      <c r="O68" s="96"/>
      <c r="P68" s="96"/>
      <c r="Q68" s="96"/>
      <c r="R68" s="96"/>
      <c r="S68" s="96"/>
    </row>
    <row r="69" spans="1:19" x14ac:dyDescent="0.2">
      <c r="A69" s="40"/>
      <c r="B69" s="40"/>
      <c r="C69" s="40"/>
      <c r="D69" s="40"/>
      <c r="E69" s="40"/>
      <c r="F69" s="40"/>
      <c r="G69" s="40"/>
      <c r="H69" s="40"/>
      <c r="I69" s="40"/>
      <c r="J69" s="40"/>
      <c r="K69" s="40"/>
      <c r="L69" s="22"/>
      <c r="M69" s="18"/>
    </row>
    <row r="70" spans="1:19" ht="66.75" customHeight="1" x14ac:dyDescent="0.2">
      <c r="A70" s="97" t="s">
        <v>6</v>
      </c>
      <c r="B70" s="97" t="s">
        <v>24</v>
      </c>
      <c r="C70" s="97"/>
      <c r="D70" s="97"/>
      <c r="E70" s="97"/>
      <c r="F70" s="97"/>
      <c r="G70" s="97"/>
      <c r="H70" s="97"/>
      <c r="I70" s="97"/>
      <c r="J70" s="97"/>
      <c r="K70" s="119" t="s">
        <v>25</v>
      </c>
      <c r="L70" s="120"/>
      <c r="M70" s="120"/>
      <c r="N70" s="120"/>
      <c r="O70" s="120"/>
      <c r="P70" s="120"/>
      <c r="Q70" s="120"/>
      <c r="R70" s="141"/>
      <c r="S70" s="98" t="s">
        <v>7</v>
      </c>
    </row>
    <row r="71" spans="1:19" ht="30" customHeight="1" x14ac:dyDescent="0.2">
      <c r="A71" s="97"/>
      <c r="B71" s="97"/>
      <c r="C71" s="97"/>
      <c r="D71" s="97"/>
      <c r="E71" s="97"/>
      <c r="F71" s="97"/>
      <c r="G71" s="97"/>
      <c r="H71" s="97"/>
      <c r="I71" s="97"/>
      <c r="J71" s="97"/>
      <c r="K71" s="71" t="s">
        <v>8</v>
      </c>
      <c r="L71" s="71" t="s">
        <v>9</v>
      </c>
      <c r="M71" s="71" t="s">
        <v>10</v>
      </c>
      <c r="N71" s="71" t="s">
        <v>11</v>
      </c>
      <c r="O71" s="71" t="s">
        <v>12</v>
      </c>
      <c r="P71" s="71" t="s">
        <v>13</v>
      </c>
      <c r="Q71" s="71" t="s">
        <v>14</v>
      </c>
      <c r="R71" s="71" t="s">
        <v>15</v>
      </c>
      <c r="S71" s="99"/>
    </row>
    <row r="72" spans="1:19" s="69" customFormat="1" x14ac:dyDescent="0.25">
      <c r="A72" s="61">
        <v>1</v>
      </c>
      <c r="B72" s="134">
        <v>2</v>
      </c>
      <c r="C72" s="135"/>
      <c r="D72" s="135"/>
      <c r="E72" s="135"/>
      <c r="F72" s="135"/>
      <c r="G72" s="135"/>
      <c r="H72" s="135"/>
      <c r="I72" s="135"/>
      <c r="J72" s="136"/>
      <c r="K72" s="61">
        <v>3</v>
      </c>
      <c r="L72" s="61">
        <v>4</v>
      </c>
      <c r="M72" s="61">
        <v>5</v>
      </c>
      <c r="N72" s="61">
        <v>6</v>
      </c>
      <c r="O72" s="61">
        <v>7</v>
      </c>
      <c r="P72" s="61">
        <v>8</v>
      </c>
      <c r="Q72" s="61">
        <v>9</v>
      </c>
      <c r="R72" s="61">
        <v>10</v>
      </c>
      <c r="S72" s="61">
        <v>11</v>
      </c>
    </row>
    <row r="73" spans="1:19" ht="92.25" customHeight="1" x14ac:dyDescent="0.2">
      <c r="A73" s="9">
        <v>1</v>
      </c>
      <c r="B73" s="128" t="s">
        <v>185</v>
      </c>
      <c r="C73" s="129"/>
      <c r="D73" s="129"/>
      <c r="E73" s="129"/>
      <c r="F73" s="129"/>
      <c r="G73" s="129"/>
      <c r="H73" s="129"/>
      <c r="I73" s="129"/>
      <c r="J73" s="130"/>
      <c r="K73" s="79"/>
      <c r="L73" s="79"/>
      <c r="M73" s="79"/>
      <c r="N73" s="79"/>
      <c r="O73" s="79"/>
      <c r="P73" s="79"/>
      <c r="Q73" s="79"/>
      <c r="R73" s="79"/>
      <c r="S73" s="63"/>
    </row>
    <row r="74" spans="1:19" ht="90" customHeight="1" x14ac:dyDescent="0.2">
      <c r="A74" s="9">
        <v>2</v>
      </c>
      <c r="B74" s="128" t="s">
        <v>186</v>
      </c>
      <c r="C74" s="129"/>
      <c r="D74" s="129"/>
      <c r="E74" s="129"/>
      <c r="F74" s="129"/>
      <c r="G74" s="129"/>
      <c r="H74" s="129"/>
      <c r="I74" s="129"/>
      <c r="J74" s="130"/>
      <c r="K74" s="79"/>
      <c r="L74" s="79"/>
      <c r="M74" s="79"/>
      <c r="N74" s="79"/>
      <c r="O74" s="79"/>
      <c r="P74" s="79"/>
      <c r="Q74" s="79"/>
      <c r="R74" s="79"/>
      <c r="S74" s="63"/>
    </row>
    <row r="75" spans="1:19" ht="42.75" customHeight="1" x14ac:dyDescent="0.2">
      <c r="A75" s="9">
        <v>3</v>
      </c>
      <c r="B75" s="128" t="s">
        <v>59</v>
      </c>
      <c r="C75" s="129"/>
      <c r="D75" s="129"/>
      <c r="E75" s="129"/>
      <c r="F75" s="129"/>
      <c r="G75" s="129"/>
      <c r="H75" s="129"/>
      <c r="I75" s="129"/>
      <c r="J75" s="130"/>
      <c r="K75" s="79"/>
      <c r="L75" s="79"/>
      <c r="M75" s="79"/>
      <c r="N75" s="79"/>
      <c r="O75" s="79"/>
      <c r="P75" s="79"/>
      <c r="Q75" s="79"/>
      <c r="R75" s="79"/>
      <c r="S75" s="63"/>
    </row>
    <row r="76" spans="1:19" ht="54" customHeight="1" x14ac:dyDescent="0.2">
      <c r="A76" s="9">
        <v>4</v>
      </c>
      <c r="B76" s="128" t="s">
        <v>60</v>
      </c>
      <c r="C76" s="129"/>
      <c r="D76" s="129"/>
      <c r="E76" s="129"/>
      <c r="F76" s="129"/>
      <c r="G76" s="129"/>
      <c r="H76" s="129"/>
      <c r="I76" s="129"/>
      <c r="J76" s="130"/>
      <c r="K76" s="80"/>
      <c r="L76" s="80"/>
      <c r="M76" s="80"/>
      <c r="N76" s="80"/>
      <c r="O76" s="79"/>
      <c r="P76" s="79"/>
      <c r="Q76" s="80"/>
      <c r="R76" s="79"/>
      <c r="S76" s="63"/>
    </row>
    <row r="77" spans="1:19" ht="54" customHeight="1" x14ac:dyDescent="0.2">
      <c r="A77" s="9">
        <v>5</v>
      </c>
      <c r="B77" s="128" t="s">
        <v>187</v>
      </c>
      <c r="C77" s="129"/>
      <c r="D77" s="129"/>
      <c r="E77" s="129"/>
      <c r="F77" s="129"/>
      <c r="G77" s="129"/>
      <c r="H77" s="129"/>
      <c r="I77" s="129"/>
      <c r="J77" s="130"/>
      <c r="K77" s="79"/>
      <c r="L77" s="79"/>
      <c r="M77" s="79"/>
      <c r="N77" s="79"/>
      <c r="O77" s="79"/>
      <c r="P77" s="79"/>
      <c r="Q77" s="79"/>
      <c r="R77" s="79"/>
      <c r="S77" s="63"/>
    </row>
    <row r="78" spans="1:19" ht="52.5" customHeight="1" x14ac:dyDescent="0.2">
      <c r="A78" s="9">
        <v>6</v>
      </c>
      <c r="B78" s="128" t="s">
        <v>188</v>
      </c>
      <c r="C78" s="129"/>
      <c r="D78" s="129"/>
      <c r="E78" s="129"/>
      <c r="F78" s="129"/>
      <c r="G78" s="129"/>
      <c r="H78" s="129"/>
      <c r="I78" s="129"/>
      <c r="J78" s="130"/>
      <c r="K78" s="79"/>
      <c r="L78" s="79"/>
      <c r="M78" s="79"/>
      <c r="N78" s="79"/>
      <c r="O78" s="79"/>
      <c r="P78" s="79"/>
      <c r="Q78" s="79"/>
      <c r="R78" s="79"/>
      <c r="S78" s="68"/>
    </row>
    <row r="79" spans="1:19" ht="45.75" customHeight="1" x14ac:dyDescent="0.2">
      <c r="A79" s="9">
        <v>7</v>
      </c>
      <c r="B79" s="128" t="s">
        <v>61</v>
      </c>
      <c r="C79" s="129"/>
      <c r="D79" s="129"/>
      <c r="E79" s="129"/>
      <c r="F79" s="129"/>
      <c r="G79" s="129"/>
      <c r="H79" s="129"/>
      <c r="I79" s="129"/>
      <c r="J79" s="130"/>
      <c r="K79" s="79"/>
      <c r="L79" s="79"/>
      <c r="M79" s="79"/>
      <c r="N79" s="79"/>
      <c r="O79" s="79"/>
      <c r="P79" s="79"/>
      <c r="Q79" s="79"/>
      <c r="R79" s="79"/>
      <c r="S79" s="68"/>
    </row>
    <row r="80" spans="1:19" ht="65.25" customHeight="1" x14ac:dyDescent="0.2">
      <c r="A80" s="9">
        <v>8</v>
      </c>
      <c r="B80" s="128" t="s">
        <v>137</v>
      </c>
      <c r="C80" s="129"/>
      <c r="D80" s="129"/>
      <c r="E80" s="129"/>
      <c r="F80" s="129"/>
      <c r="G80" s="129"/>
      <c r="H80" s="129"/>
      <c r="I80" s="129"/>
      <c r="J80" s="130"/>
      <c r="K80" s="66">
        <f>K73*594</f>
        <v>0</v>
      </c>
      <c r="L80" s="66">
        <f>L73*594</f>
        <v>0</v>
      </c>
      <c r="M80" s="66">
        <f>M73*594</f>
        <v>0</v>
      </c>
      <c r="N80" s="68"/>
      <c r="O80" s="68"/>
      <c r="P80" s="68"/>
      <c r="Q80" s="68"/>
      <c r="R80" s="68"/>
      <c r="S80" s="67">
        <f>SUM(K80:M80)</f>
        <v>0</v>
      </c>
    </row>
    <row r="81" spans="1:19" ht="67.5" customHeight="1" x14ac:dyDescent="0.2">
      <c r="A81" s="9">
        <v>9</v>
      </c>
      <c r="B81" s="128" t="s">
        <v>138</v>
      </c>
      <c r="C81" s="129"/>
      <c r="D81" s="129"/>
      <c r="E81" s="129"/>
      <c r="F81" s="129"/>
      <c r="G81" s="129"/>
      <c r="H81" s="129"/>
      <c r="I81" s="129"/>
      <c r="J81" s="130"/>
      <c r="K81" s="66">
        <f>K74*712.8</f>
        <v>0</v>
      </c>
      <c r="L81" s="66">
        <f>L74*712.8</f>
        <v>0</v>
      </c>
      <c r="M81" s="66">
        <f>M74*712.8</f>
        <v>0</v>
      </c>
      <c r="N81" s="68"/>
      <c r="O81" s="68"/>
      <c r="P81" s="68"/>
      <c r="Q81" s="68"/>
      <c r="R81" s="68"/>
      <c r="S81" s="67">
        <f>SUM(K81:M81)</f>
        <v>0</v>
      </c>
    </row>
    <row r="82" spans="1:19" ht="81" customHeight="1" x14ac:dyDescent="0.2">
      <c r="A82" s="9">
        <v>10</v>
      </c>
      <c r="B82" s="128" t="s">
        <v>139</v>
      </c>
      <c r="C82" s="129"/>
      <c r="D82" s="129"/>
      <c r="E82" s="129"/>
      <c r="F82" s="129"/>
      <c r="G82" s="129"/>
      <c r="H82" s="129"/>
      <c r="I82" s="129"/>
      <c r="J82" s="130"/>
      <c r="K82" s="68"/>
      <c r="L82" s="68"/>
      <c r="M82" s="68"/>
      <c r="N82" s="66">
        <f>N73*1108.8</f>
        <v>0</v>
      </c>
      <c r="O82" s="66">
        <f>O73*1425.6</f>
        <v>0</v>
      </c>
      <c r="P82" s="66">
        <f>P73*1425.6</f>
        <v>0</v>
      </c>
      <c r="Q82" s="66">
        <f>Q73*1980</f>
        <v>0</v>
      </c>
      <c r="R82" s="66">
        <f>R73*1980</f>
        <v>0</v>
      </c>
      <c r="S82" s="67">
        <f>SUM(N82:R82)</f>
        <v>0</v>
      </c>
    </row>
    <row r="83" spans="1:19" ht="79.5" customHeight="1" x14ac:dyDescent="0.2">
      <c r="A83" s="9">
        <v>11</v>
      </c>
      <c r="B83" s="128" t="s">
        <v>140</v>
      </c>
      <c r="C83" s="129"/>
      <c r="D83" s="129"/>
      <c r="E83" s="129"/>
      <c r="F83" s="129"/>
      <c r="G83" s="129"/>
      <c r="H83" s="129"/>
      <c r="I83" s="129"/>
      <c r="J83" s="130"/>
      <c r="K83" s="68"/>
      <c r="L83" s="68"/>
      <c r="M83" s="68"/>
      <c r="N83" s="66">
        <f>N74*1330.56</f>
        <v>0</v>
      </c>
      <c r="O83" s="66">
        <f>O74*1710.72</f>
        <v>0</v>
      </c>
      <c r="P83" s="66">
        <f>P74*1710.72</f>
        <v>0</v>
      </c>
      <c r="Q83" s="66">
        <f>Q74*2376</f>
        <v>0</v>
      </c>
      <c r="R83" s="66">
        <f>R74*2376</f>
        <v>0</v>
      </c>
      <c r="S83" s="67">
        <f>SUM(N83:R83)</f>
        <v>0</v>
      </c>
    </row>
    <row r="84" spans="1:19" ht="66" customHeight="1" x14ac:dyDescent="0.2">
      <c r="A84" s="9">
        <v>12</v>
      </c>
      <c r="B84" s="128" t="s">
        <v>141</v>
      </c>
      <c r="C84" s="129"/>
      <c r="D84" s="129"/>
      <c r="E84" s="129"/>
      <c r="F84" s="129"/>
      <c r="G84" s="129"/>
      <c r="H84" s="129"/>
      <c r="I84" s="129"/>
      <c r="J84" s="130"/>
      <c r="K84" s="66">
        <f>K75*396</f>
        <v>0</v>
      </c>
      <c r="L84" s="66">
        <f>L75*396</f>
        <v>0</v>
      </c>
      <c r="M84" s="66">
        <f>M75*396</f>
        <v>0</v>
      </c>
      <c r="N84" s="66">
        <f>N75*198</f>
        <v>0</v>
      </c>
      <c r="O84" s="66">
        <f>O75*198</f>
        <v>0</v>
      </c>
      <c r="P84" s="66">
        <f>P75*198</f>
        <v>0</v>
      </c>
      <c r="Q84" s="66">
        <f>Q75*198</f>
        <v>0</v>
      </c>
      <c r="R84" s="66">
        <f>R75*198</f>
        <v>0</v>
      </c>
      <c r="S84" s="67">
        <f>SUM(K84:R84)</f>
        <v>0</v>
      </c>
    </row>
    <row r="85" spans="1:19" ht="76.5" customHeight="1" x14ac:dyDescent="0.2">
      <c r="A85" s="9">
        <v>13</v>
      </c>
      <c r="B85" s="128" t="s">
        <v>142</v>
      </c>
      <c r="C85" s="129"/>
      <c r="D85" s="129"/>
      <c r="E85" s="129"/>
      <c r="F85" s="129"/>
      <c r="G85" s="129"/>
      <c r="H85" s="129"/>
      <c r="I85" s="129"/>
      <c r="J85" s="130"/>
      <c r="K85" s="68"/>
      <c r="L85" s="68"/>
      <c r="M85" s="68"/>
      <c r="N85" s="68"/>
      <c r="O85" s="66">
        <f>O76*198</f>
        <v>0</v>
      </c>
      <c r="P85" s="66">
        <f>P76*198</f>
        <v>0</v>
      </c>
      <c r="Q85" s="68"/>
      <c r="R85" s="66">
        <f>R76*198</f>
        <v>0</v>
      </c>
      <c r="S85" s="67">
        <f>O85+P85+R85</f>
        <v>0</v>
      </c>
    </row>
    <row r="86" spans="1:19" ht="111.75" customHeight="1" x14ac:dyDescent="0.2">
      <c r="A86" s="9">
        <v>14</v>
      </c>
      <c r="B86" s="128" t="s">
        <v>143</v>
      </c>
      <c r="C86" s="129"/>
      <c r="D86" s="129"/>
      <c r="E86" s="129"/>
      <c r="F86" s="129"/>
      <c r="G86" s="129"/>
      <c r="H86" s="129"/>
      <c r="I86" s="129"/>
      <c r="J86" s="130"/>
      <c r="K86" s="66">
        <f>K77*594</f>
        <v>0</v>
      </c>
      <c r="L86" s="66">
        <f>L77*594</f>
        <v>0</v>
      </c>
      <c r="M86" s="66">
        <f>M77*594</f>
        <v>0</v>
      </c>
      <c r="N86" s="66">
        <f>N77*1108.8</f>
        <v>0</v>
      </c>
      <c r="O86" s="66">
        <f>O77*1425.6</f>
        <v>0</v>
      </c>
      <c r="P86" s="66">
        <f>P77*1425.6</f>
        <v>0</v>
      </c>
      <c r="Q86" s="66">
        <f>Q77*1980</f>
        <v>0</v>
      </c>
      <c r="R86" s="66">
        <f>R77*1980</f>
        <v>0</v>
      </c>
      <c r="S86" s="67">
        <f>SUM(K86:R86)</f>
        <v>0</v>
      </c>
    </row>
    <row r="87" spans="1:19" ht="112.5" customHeight="1" x14ac:dyDescent="0.2">
      <c r="A87" s="9">
        <v>15</v>
      </c>
      <c r="B87" s="128" t="s">
        <v>144</v>
      </c>
      <c r="C87" s="129"/>
      <c r="D87" s="129"/>
      <c r="E87" s="129"/>
      <c r="F87" s="129"/>
      <c r="G87" s="129"/>
      <c r="H87" s="129"/>
      <c r="I87" s="129"/>
      <c r="J87" s="130"/>
      <c r="K87" s="66">
        <f>K78*712.8</f>
        <v>0</v>
      </c>
      <c r="L87" s="66">
        <f>L78*712.8</f>
        <v>0</v>
      </c>
      <c r="M87" s="66">
        <f>M78*712.8</f>
        <v>0</v>
      </c>
      <c r="N87" s="66">
        <f>N78*1330.56</f>
        <v>0</v>
      </c>
      <c r="O87" s="66">
        <f>O78*1710.72</f>
        <v>0</v>
      </c>
      <c r="P87" s="66">
        <f>P78*1710.72</f>
        <v>0</v>
      </c>
      <c r="Q87" s="66">
        <f>Q78*2376</f>
        <v>0</v>
      </c>
      <c r="R87" s="66">
        <f>R78*2376</f>
        <v>0</v>
      </c>
      <c r="S87" s="67">
        <f>SUM(K87:R87)</f>
        <v>0</v>
      </c>
    </row>
    <row r="88" spans="1:19" ht="79.5" customHeight="1" x14ac:dyDescent="0.2">
      <c r="A88" s="9">
        <v>16</v>
      </c>
      <c r="B88" s="128" t="s">
        <v>145</v>
      </c>
      <c r="C88" s="129"/>
      <c r="D88" s="129"/>
      <c r="E88" s="129"/>
      <c r="F88" s="129"/>
      <c r="G88" s="129"/>
      <c r="H88" s="129"/>
      <c r="I88" s="129"/>
      <c r="J88" s="130"/>
      <c r="K88" s="66">
        <f>K79*396</f>
        <v>0</v>
      </c>
      <c r="L88" s="66">
        <f>L79*396</f>
        <v>0</v>
      </c>
      <c r="M88" s="66">
        <f>M79*396</f>
        <v>0</v>
      </c>
      <c r="N88" s="66">
        <f>N79*198</f>
        <v>0</v>
      </c>
      <c r="O88" s="66">
        <f>O79*198</f>
        <v>0</v>
      </c>
      <c r="P88" s="66">
        <f>P79*198</f>
        <v>0</v>
      </c>
      <c r="Q88" s="66">
        <f>Q79*198</f>
        <v>0</v>
      </c>
      <c r="R88" s="66">
        <f>R79*198</f>
        <v>0</v>
      </c>
      <c r="S88" s="67">
        <f>SUM(K88:R88)</f>
        <v>0</v>
      </c>
    </row>
    <row r="89" spans="1:19" ht="22.5" customHeight="1" x14ac:dyDescent="0.2">
      <c r="A89" s="61">
        <v>17</v>
      </c>
      <c r="B89" s="137" t="s">
        <v>62</v>
      </c>
      <c r="C89" s="138"/>
      <c r="D89" s="138"/>
      <c r="E89" s="138"/>
      <c r="F89" s="138"/>
      <c r="G89" s="138"/>
      <c r="H89" s="138"/>
      <c r="I89" s="138"/>
      <c r="J89" s="139"/>
      <c r="K89" s="67">
        <f>K80+K81+K84+K86+K87+K88</f>
        <v>0</v>
      </c>
      <c r="L89" s="67">
        <f>L80+L81+L84+L86+L87+L88</f>
        <v>0</v>
      </c>
      <c r="M89" s="67">
        <f>M80+M81+M84+M86+M87+M88</f>
        <v>0</v>
      </c>
      <c r="N89" s="67">
        <f>N82+N83+N84+N86+N87+N88</f>
        <v>0</v>
      </c>
      <c r="O89" s="67">
        <f>O82+O83+O84+O85+O86+O87+O88</f>
        <v>0</v>
      </c>
      <c r="P89" s="67">
        <f>P82+P83+P84+P85+P86+P87+P88</f>
        <v>0</v>
      </c>
      <c r="Q89" s="67">
        <f>Q82+Q83+Q84+Q86+Q87+Q88</f>
        <v>0</v>
      </c>
      <c r="R89" s="67">
        <f>R82+R83+R84+R85+R86+R87+R88</f>
        <v>0</v>
      </c>
      <c r="S89" s="67">
        <f>SUM(S80:S88)</f>
        <v>0</v>
      </c>
    </row>
    <row r="90" spans="1:19" ht="42" customHeight="1" x14ac:dyDescent="0.2">
      <c r="A90" s="23"/>
      <c r="B90" s="24"/>
      <c r="C90" s="24"/>
      <c r="D90" s="24"/>
      <c r="E90" s="24"/>
      <c r="F90" s="24"/>
      <c r="G90" s="24"/>
      <c r="H90" s="24"/>
      <c r="I90" s="24"/>
      <c r="J90" s="24"/>
      <c r="K90" s="25"/>
      <c r="L90" s="25"/>
      <c r="M90" s="25"/>
      <c r="N90" s="25"/>
      <c r="O90" s="25"/>
      <c r="P90" s="25"/>
      <c r="Q90" s="25"/>
      <c r="R90" s="25"/>
      <c r="S90" s="25"/>
    </row>
    <row r="92" spans="1:19" ht="60" customHeight="1" x14ac:dyDescent="0.2">
      <c r="A92" s="118" t="s">
        <v>48</v>
      </c>
      <c r="B92" s="95"/>
      <c r="C92" s="95"/>
      <c r="D92" s="95"/>
      <c r="E92" s="95"/>
      <c r="F92" s="95"/>
      <c r="G92" s="95"/>
      <c r="H92" s="95"/>
      <c r="I92" s="95"/>
      <c r="J92" s="95"/>
      <c r="K92" s="95"/>
      <c r="L92" s="95"/>
      <c r="M92" s="95"/>
      <c r="N92" s="95"/>
      <c r="O92" s="95"/>
      <c r="P92" s="95"/>
      <c r="Q92" s="95"/>
      <c r="R92" s="95"/>
      <c r="S92" s="95"/>
    </row>
    <row r="93" spans="1:19" ht="18.75" thickBot="1" x14ac:dyDescent="0.25">
      <c r="A93" s="26"/>
      <c r="B93" s="72"/>
      <c r="C93" s="72"/>
      <c r="D93" s="72"/>
      <c r="E93" s="72"/>
      <c r="F93" s="72"/>
      <c r="G93" s="72"/>
      <c r="H93" s="72"/>
      <c r="I93" s="72"/>
      <c r="J93" s="72"/>
      <c r="K93" s="72"/>
      <c r="L93" s="72"/>
      <c r="M93" s="72"/>
      <c r="N93" s="72"/>
      <c r="O93" s="72"/>
      <c r="P93" s="72"/>
      <c r="Q93" s="72"/>
      <c r="R93" s="72"/>
      <c r="S93" s="72"/>
    </row>
    <row r="94" spans="1:19" ht="16.5" thickBot="1" x14ac:dyDescent="0.3">
      <c r="A94" s="143" t="s">
        <v>65</v>
      </c>
      <c r="B94" s="143"/>
      <c r="C94" s="143"/>
      <c r="D94" s="143"/>
      <c r="E94" s="143"/>
      <c r="F94" s="143"/>
      <c r="G94" s="143"/>
      <c r="H94" s="143"/>
      <c r="I94" s="143"/>
      <c r="J94" s="143"/>
      <c r="K94" s="143"/>
      <c r="L94" s="56">
        <f>S50+S62+S89</f>
        <v>0</v>
      </c>
      <c r="M94" s="27" t="s">
        <v>16</v>
      </c>
      <c r="N94" s="72"/>
      <c r="Q94" s="72"/>
      <c r="R94" s="72"/>
      <c r="S94" s="72"/>
    </row>
    <row r="95" spans="1:19" ht="18.75" thickBot="1" x14ac:dyDescent="0.25">
      <c r="A95" s="26"/>
      <c r="B95" s="72"/>
      <c r="C95" s="72"/>
      <c r="D95" s="72"/>
      <c r="E95" s="72"/>
      <c r="F95" s="72"/>
      <c r="G95" s="72"/>
      <c r="H95" s="72"/>
      <c r="I95" s="72"/>
      <c r="J95" s="72"/>
      <c r="K95" s="72"/>
      <c r="L95" s="72"/>
      <c r="M95" s="72"/>
      <c r="N95" s="72"/>
      <c r="O95" s="72"/>
      <c r="P95" s="72"/>
      <c r="Q95" s="72"/>
      <c r="R95" s="72"/>
      <c r="S95" s="72"/>
    </row>
    <row r="96" spans="1:19" ht="16.5" thickBot="1" x14ac:dyDescent="0.25">
      <c r="A96" s="100" t="s">
        <v>17</v>
      </c>
      <c r="B96" s="100"/>
      <c r="C96" s="100"/>
      <c r="D96" s="100"/>
      <c r="E96" s="100"/>
      <c r="F96" s="100"/>
      <c r="G96" s="42"/>
      <c r="M96" s="40"/>
    </row>
    <row r="97" spans="1:19" ht="16.5" thickBot="1" x14ac:dyDescent="0.25">
      <c r="A97" s="100" t="s">
        <v>18</v>
      </c>
      <c r="B97" s="100"/>
      <c r="C97" s="100"/>
      <c r="D97" s="100"/>
      <c r="E97" s="100"/>
      <c r="F97" s="100"/>
      <c r="G97" s="42"/>
    </row>
    <row r="99" spans="1:19" ht="22.5" customHeight="1" x14ac:dyDescent="0.2">
      <c r="A99" s="36"/>
      <c r="B99" s="36"/>
      <c r="C99" s="36"/>
      <c r="D99" s="36"/>
      <c r="E99" s="36"/>
      <c r="F99" s="36"/>
      <c r="G99" s="36"/>
      <c r="H99" s="36"/>
      <c r="I99" s="36"/>
      <c r="J99" s="36"/>
      <c r="K99" s="36"/>
      <c r="L99" s="36"/>
      <c r="M99" s="36"/>
      <c r="N99" s="36"/>
      <c r="O99" s="36"/>
      <c r="P99" s="36"/>
      <c r="Q99" s="36"/>
      <c r="R99" s="36"/>
      <c r="S99" s="36"/>
    </row>
    <row r="100" spans="1:19" ht="21" customHeight="1" x14ac:dyDescent="0.2">
      <c r="A100" s="103" t="s">
        <v>26</v>
      </c>
      <c r="B100" s="103"/>
      <c r="C100" s="103"/>
      <c r="D100" s="103"/>
      <c r="E100" s="103"/>
      <c r="F100" s="103"/>
      <c r="G100" s="103"/>
      <c r="H100" s="103"/>
      <c r="I100" s="103"/>
      <c r="J100" s="103"/>
      <c r="K100" s="103"/>
      <c r="L100" s="103"/>
      <c r="M100" s="103"/>
      <c r="N100" s="103"/>
      <c r="O100" s="103"/>
      <c r="P100" s="103"/>
      <c r="Q100" s="103"/>
      <c r="R100" s="103"/>
      <c r="S100" s="36"/>
    </row>
    <row r="101" spans="1:19" ht="18.75" customHeight="1" x14ac:dyDescent="0.2">
      <c r="A101" s="102" t="s">
        <v>28</v>
      </c>
      <c r="B101" s="102"/>
      <c r="C101" s="102"/>
      <c r="D101" s="102"/>
      <c r="E101" s="102"/>
      <c r="F101" s="102"/>
      <c r="G101" s="102"/>
      <c r="H101" s="102"/>
      <c r="I101" s="102"/>
      <c r="J101" s="102"/>
      <c r="K101" s="102"/>
      <c r="L101" s="102"/>
      <c r="M101" s="102"/>
      <c r="N101" s="102"/>
      <c r="O101" s="102"/>
      <c r="P101" s="102"/>
      <c r="Q101" s="102"/>
      <c r="R101" s="102"/>
    </row>
    <row r="102" spans="1:19" ht="16.5" customHeight="1" x14ac:dyDescent="0.2">
      <c r="A102" s="103" t="s">
        <v>46</v>
      </c>
      <c r="B102" s="103"/>
      <c r="C102" s="103"/>
      <c r="D102" s="103"/>
      <c r="E102" s="103"/>
      <c r="F102" s="103"/>
      <c r="G102" s="103"/>
      <c r="H102" s="103"/>
      <c r="I102" s="103"/>
      <c r="J102" s="103"/>
      <c r="K102" s="103"/>
      <c r="L102" s="103"/>
      <c r="M102" s="103"/>
      <c r="N102" s="103"/>
      <c r="O102" s="103"/>
      <c r="P102" s="103"/>
      <c r="Q102" s="103"/>
      <c r="R102" s="72"/>
    </row>
    <row r="103" spans="1:19" ht="12" customHeight="1" x14ac:dyDescent="0.2">
      <c r="A103" s="72"/>
      <c r="B103" s="72"/>
      <c r="C103" s="72"/>
      <c r="D103" s="72"/>
      <c r="E103" s="72"/>
      <c r="F103" s="72"/>
      <c r="G103" s="72"/>
      <c r="H103" s="72"/>
      <c r="I103" s="72"/>
      <c r="J103" s="72"/>
      <c r="K103" s="72"/>
      <c r="L103" s="72"/>
      <c r="M103" s="72"/>
      <c r="N103" s="72"/>
      <c r="O103" s="72"/>
      <c r="P103" s="72"/>
      <c r="Q103" s="72"/>
      <c r="R103" s="72"/>
    </row>
    <row r="104" spans="1:19" x14ac:dyDescent="0.2">
      <c r="A104" s="102" t="s">
        <v>27</v>
      </c>
      <c r="B104" s="102"/>
      <c r="C104" s="102"/>
      <c r="D104" s="102"/>
      <c r="E104" s="102"/>
      <c r="F104" s="102"/>
      <c r="G104" s="102"/>
      <c r="H104" s="102"/>
      <c r="I104" s="102"/>
      <c r="J104" s="102"/>
      <c r="K104" s="102"/>
      <c r="L104" s="102"/>
      <c r="M104" s="102"/>
      <c r="N104" s="102"/>
      <c r="O104" s="102"/>
      <c r="P104" s="102"/>
      <c r="Q104" s="102"/>
      <c r="R104" s="102"/>
    </row>
    <row r="105" spans="1:19" x14ac:dyDescent="0.2">
      <c r="A105" s="72"/>
      <c r="B105" s="72"/>
      <c r="C105" s="72"/>
      <c r="D105" s="72"/>
      <c r="E105" s="72"/>
      <c r="F105" s="72"/>
      <c r="G105" s="72"/>
      <c r="H105" s="72"/>
      <c r="I105" s="72"/>
      <c r="J105" s="72"/>
      <c r="K105" s="72"/>
      <c r="L105" s="72"/>
      <c r="M105" s="72"/>
      <c r="N105" s="72"/>
      <c r="O105" s="72"/>
      <c r="P105" s="72"/>
      <c r="Q105" s="72"/>
      <c r="R105" s="72"/>
    </row>
    <row r="106" spans="1:19" ht="52.5" customHeight="1" x14ac:dyDescent="0.2">
      <c r="A106" s="95" t="s">
        <v>51</v>
      </c>
      <c r="B106" s="95"/>
      <c r="C106" s="95"/>
      <c r="D106" s="95"/>
      <c r="E106" s="95"/>
      <c r="F106" s="95"/>
      <c r="G106" s="95"/>
      <c r="H106" s="95"/>
      <c r="I106" s="95"/>
      <c r="J106" s="95"/>
      <c r="K106" s="95"/>
      <c r="L106" s="95"/>
      <c r="M106" s="95"/>
      <c r="N106" s="95"/>
      <c r="O106" s="95"/>
      <c r="P106" s="95"/>
      <c r="Q106" s="95"/>
      <c r="R106" s="95"/>
    </row>
    <row r="107" spans="1:19" x14ac:dyDescent="0.2">
      <c r="B107" s="43"/>
      <c r="C107" s="43"/>
      <c r="D107" s="43"/>
      <c r="E107" s="43"/>
      <c r="F107" s="43"/>
      <c r="G107" s="43"/>
      <c r="H107" s="43"/>
      <c r="I107" s="43"/>
      <c r="J107" s="43"/>
      <c r="K107" s="43"/>
      <c r="L107" s="43"/>
      <c r="M107" s="43"/>
      <c r="N107" s="43"/>
      <c r="O107" s="43"/>
      <c r="P107" s="43"/>
      <c r="Q107" s="43"/>
      <c r="R107" s="43"/>
    </row>
    <row r="108" spans="1:19" x14ac:dyDescent="0.2">
      <c r="A108" s="102" t="s">
        <v>66</v>
      </c>
      <c r="B108" s="102"/>
      <c r="C108" s="102"/>
      <c r="D108" s="102"/>
      <c r="E108" s="102"/>
      <c r="F108" s="102"/>
      <c r="G108" s="102"/>
      <c r="H108" s="102"/>
      <c r="I108" s="102"/>
      <c r="J108" s="102"/>
      <c r="K108" s="102"/>
      <c r="L108" s="102"/>
      <c r="M108" s="102"/>
      <c r="N108" s="102"/>
      <c r="O108" s="102"/>
      <c r="P108" s="102"/>
      <c r="Q108" s="102"/>
      <c r="R108" s="102"/>
    </row>
    <row r="109" spans="1:19" x14ac:dyDescent="0.2">
      <c r="B109" s="43"/>
      <c r="C109" s="43"/>
      <c r="D109" s="43"/>
      <c r="E109" s="43"/>
      <c r="F109" s="43"/>
      <c r="G109" s="43"/>
      <c r="H109" s="43"/>
      <c r="I109" s="43"/>
      <c r="J109" s="43"/>
      <c r="K109" s="43"/>
      <c r="L109" s="43"/>
      <c r="M109" s="43"/>
      <c r="N109" s="43"/>
      <c r="O109" s="43"/>
      <c r="P109" s="43"/>
      <c r="Q109" s="43"/>
      <c r="R109" s="43"/>
    </row>
    <row r="110" spans="1:19" ht="32.25" customHeight="1" x14ac:dyDescent="0.2">
      <c r="A110" s="95" t="s">
        <v>67</v>
      </c>
      <c r="B110" s="95"/>
      <c r="C110" s="95"/>
      <c r="D110" s="95"/>
      <c r="E110" s="95"/>
      <c r="F110" s="95"/>
      <c r="G110" s="95"/>
      <c r="H110" s="95"/>
      <c r="I110" s="95"/>
      <c r="J110" s="95"/>
      <c r="K110" s="95"/>
      <c r="L110" s="95"/>
      <c r="M110" s="95"/>
      <c r="N110" s="95"/>
      <c r="O110" s="95"/>
      <c r="P110" s="95"/>
      <c r="Q110" s="95"/>
      <c r="R110" s="95"/>
    </row>
    <row r="111" spans="1:19" x14ac:dyDescent="0.2">
      <c r="B111" s="69"/>
      <c r="C111" s="69"/>
      <c r="D111" s="69"/>
      <c r="E111" s="69"/>
      <c r="F111" s="69"/>
      <c r="G111" s="69"/>
      <c r="H111" s="69"/>
      <c r="I111" s="69"/>
      <c r="J111" s="69"/>
      <c r="K111" s="69"/>
      <c r="L111" s="69"/>
      <c r="M111" s="69"/>
      <c r="N111" s="69"/>
      <c r="O111" s="69"/>
      <c r="P111" s="69"/>
      <c r="Q111" s="69"/>
      <c r="R111" s="69"/>
    </row>
    <row r="112" spans="1:19" ht="41.25" customHeight="1" x14ac:dyDescent="0.2">
      <c r="A112" s="95" t="s">
        <v>68</v>
      </c>
      <c r="B112" s="95"/>
      <c r="C112" s="95"/>
      <c r="D112" s="95"/>
      <c r="E112" s="95"/>
      <c r="F112" s="95"/>
      <c r="G112" s="95"/>
      <c r="H112" s="95"/>
      <c r="I112" s="95"/>
      <c r="J112" s="95"/>
      <c r="K112" s="95"/>
      <c r="L112" s="95"/>
      <c r="M112" s="95"/>
      <c r="N112" s="95"/>
      <c r="O112" s="95"/>
      <c r="P112" s="95"/>
      <c r="Q112" s="95"/>
      <c r="R112" s="95"/>
    </row>
    <row r="113" spans="1:18" ht="15.75" customHeight="1" x14ac:dyDescent="0.2">
      <c r="A113" s="70"/>
      <c r="B113" s="70"/>
      <c r="C113" s="70"/>
      <c r="D113" s="70"/>
      <c r="E113" s="70"/>
      <c r="F113" s="70"/>
      <c r="G113" s="70"/>
      <c r="H113" s="70"/>
      <c r="I113" s="70"/>
      <c r="J113" s="70"/>
      <c r="K113" s="70"/>
      <c r="L113" s="70"/>
      <c r="M113" s="70"/>
      <c r="N113" s="70"/>
      <c r="O113" s="70"/>
      <c r="P113" s="70"/>
      <c r="Q113" s="70"/>
      <c r="R113" s="70"/>
    </row>
    <row r="114" spans="1:18" ht="34.5" customHeight="1" x14ac:dyDescent="0.2">
      <c r="A114" s="103" t="s">
        <v>69</v>
      </c>
      <c r="B114" s="103"/>
      <c r="C114" s="103"/>
      <c r="D114" s="103"/>
      <c r="E114" s="103"/>
      <c r="F114" s="103"/>
      <c r="G114" s="103"/>
      <c r="H114" s="103"/>
      <c r="I114" s="103"/>
      <c r="J114" s="103"/>
      <c r="K114" s="103"/>
      <c r="L114" s="103"/>
      <c r="M114" s="103"/>
      <c r="N114" s="103"/>
      <c r="O114" s="103"/>
      <c r="P114" s="103"/>
      <c r="Q114" s="103"/>
      <c r="R114" s="103"/>
    </row>
    <row r="115" spans="1:18" x14ac:dyDescent="0.2">
      <c r="A115" s="73"/>
      <c r="B115" s="73"/>
      <c r="C115" s="73"/>
      <c r="D115" s="73"/>
      <c r="E115" s="73"/>
      <c r="F115" s="73"/>
      <c r="G115" s="73"/>
      <c r="H115" s="73"/>
      <c r="I115" s="73"/>
      <c r="J115" s="73"/>
      <c r="K115" s="73"/>
      <c r="L115" s="73"/>
      <c r="M115" s="73"/>
      <c r="N115" s="73"/>
      <c r="O115" s="73"/>
      <c r="P115" s="73"/>
      <c r="Q115" s="73"/>
      <c r="R115" s="72"/>
    </row>
    <row r="116" spans="1:18" ht="26.25" customHeight="1" x14ac:dyDescent="0.2">
      <c r="A116" s="95" t="s">
        <v>70</v>
      </c>
      <c r="B116" s="95"/>
      <c r="C116" s="95"/>
      <c r="D116" s="95"/>
      <c r="E116" s="95"/>
      <c r="F116" s="95"/>
      <c r="G116" s="95"/>
      <c r="H116" s="95"/>
      <c r="I116" s="95"/>
      <c r="J116" s="95"/>
      <c r="K116" s="95"/>
      <c r="L116" s="95"/>
      <c r="M116" s="95"/>
      <c r="N116" s="95"/>
      <c r="O116" s="95"/>
      <c r="P116" s="95"/>
      <c r="Q116" s="95"/>
      <c r="R116" s="95"/>
    </row>
    <row r="117" spans="1:18" x14ac:dyDescent="0.2">
      <c r="B117" s="69"/>
      <c r="C117" s="69"/>
      <c r="D117" s="69"/>
      <c r="E117" s="69"/>
      <c r="F117" s="69"/>
      <c r="G117" s="69"/>
      <c r="H117" s="69"/>
      <c r="I117" s="69"/>
      <c r="J117" s="69"/>
      <c r="K117" s="69"/>
      <c r="L117" s="69"/>
      <c r="M117" s="69"/>
      <c r="N117" s="69"/>
      <c r="O117" s="69"/>
      <c r="P117" s="69"/>
      <c r="Q117" s="69"/>
      <c r="R117" s="69"/>
    </row>
    <row r="118" spans="1:18" ht="36.75" customHeight="1" x14ac:dyDescent="0.2">
      <c r="A118" s="95" t="s">
        <v>71</v>
      </c>
      <c r="B118" s="95"/>
      <c r="C118" s="95"/>
      <c r="D118" s="95"/>
      <c r="E118" s="95"/>
      <c r="F118" s="95"/>
      <c r="G118" s="95"/>
      <c r="H118" s="95"/>
      <c r="I118" s="95"/>
      <c r="J118" s="95"/>
      <c r="K118" s="95"/>
      <c r="L118" s="95"/>
      <c r="M118" s="95"/>
      <c r="N118" s="95"/>
      <c r="O118" s="95"/>
      <c r="P118" s="95"/>
      <c r="Q118" s="95"/>
      <c r="R118" s="95"/>
    </row>
    <row r="119" spans="1:18" x14ac:dyDescent="0.2">
      <c r="B119" s="69"/>
      <c r="C119" s="69"/>
      <c r="D119" s="69"/>
      <c r="E119" s="69"/>
      <c r="F119" s="69"/>
      <c r="G119" s="69"/>
      <c r="H119" s="69"/>
      <c r="I119" s="69"/>
      <c r="J119" s="69"/>
      <c r="K119" s="69"/>
      <c r="L119" s="69"/>
      <c r="M119" s="69"/>
      <c r="N119" s="69"/>
      <c r="O119" s="69"/>
      <c r="P119" s="69"/>
      <c r="Q119" s="69"/>
      <c r="R119" s="69"/>
    </row>
    <row r="120" spans="1:18" ht="42.75" customHeight="1" x14ac:dyDescent="0.2">
      <c r="A120" s="95" t="s">
        <v>72</v>
      </c>
      <c r="B120" s="95"/>
      <c r="C120" s="95"/>
      <c r="D120" s="95"/>
      <c r="E120" s="95"/>
      <c r="F120" s="95"/>
      <c r="G120" s="95"/>
      <c r="H120" s="95"/>
      <c r="I120" s="95"/>
      <c r="J120" s="95"/>
      <c r="K120" s="95"/>
      <c r="L120" s="95"/>
      <c r="M120" s="95"/>
      <c r="N120" s="95"/>
      <c r="O120" s="95"/>
      <c r="P120" s="95"/>
      <c r="Q120" s="95"/>
      <c r="R120" s="95"/>
    </row>
    <row r="121" spans="1:18" x14ac:dyDescent="0.2">
      <c r="B121" s="69"/>
      <c r="C121" s="69"/>
      <c r="D121" s="69"/>
      <c r="E121" s="69"/>
      <c r="F121" s="69"/>
      <c r="G121" s="69"/>
      <c r="H121" s="69"/>
      <c r="I121" s="69"/>
      <c r="J121" s="69"/>
      <c r="K121" s="69"/>
      <c r="L121" s="69"/>
      <c r="M121" s="69"/>
      <c r="N121" s="69"/>
      <c r="O121" s="69"/>
      <c r="P121" s="69"/>
      <c r="Q121" s="69"/>
      <c r="R121" s="69"/>
    </row>
    <row r="122" spans="1:18" ht="57.75" customHeight="1" x14ac:dyDescent="0.2">
      <c r="A122" s="95" t="s">
        <v>73</v>
      </c>
      <c r="B122" s="95"/>
      <c r="C122" s="95"/>
      <c r="D122" s="95"/>
      <c r="E122" s="95"/>
      <c r="F122" s="95"/>
      <c r="G122" s="95"/>
      <c r="H122" s="95"/>
      <c r="I122" s="95"/>
      <c r="J122" s="95"/>
      <c r="K122" s="95"/>
      <c r="L122" s="95"/>
      <c r="M122" s="95"/>
      <c r="N122" s="95"/>
      <c r="O122" s="95"/>
      <c r="P122" s="95"/>
      <c r="Q122" s="95"/>
      <c r="R122" s="95"/>
    </row>
    <row r="123" spans="1:18" ht="14.25" customHeight="1" x14ac:dyDescent="0.2">
      <c r="A123" s="70"/>
      <c r="B123" s="70"/>
      <c r="C123" s="70"/>
      <c r="D123" s="70"/>
      <c r="E123" s="70"/>
      <c r="F123" s="70"/>
      <c r="G123" s="70"/>
      <c r="H123" s="70"/>
      <c r="I123" s="70"/>
      <c r="J123" s="70"/>
      <c r="K123" s="70"/>
      <c r="L123" s="70"/>
      <c r="M123" s="70"/>
      <c r="N123" s="70"/>
      <c r="O123" s="70"/>
      <c r="P123" s="70"/>
      <c r="Q123" s="70"/>
      <c r="R123" s="70"/>
    </row>
    <row r="124" spans="1:18" ht="72" customHeight="1" x14ac:dyDescent="0.2">
      <c r="A124" s="95" t="s">
        <v>74</v>
      </c>
      <c r="B124" s="95"/>
      <c r="C124" s="95"/>
      <c r="D124" s="95"/>
      <c r="E124" s="95"/>
      <c r="F124" s="95"/>
      <c r="G124" s="95"/>
      <c r="H124" s="95"/>
      <c r="I124" s="95"/>
      <c r="J124" s="95"/>
      <c r="K124" s="95"/>
      <c r="L124" s="95"/>
      <c r="M124" s="95"/>
      <c r="N124" s="95"/>
      <c r="O124" s="95"/>
      <c r="P124" s="95"/>
      <c r="Q124" s="95"/>
      <c r="R124" s="95"/>
    </row>
    <row r="125" spans="1:18" ht="13.5" customHeight="1" x14ac:dyDescent="0.2">
      <c r="A125" s="70"/>
      <c r="B125" s="70"/>
      <c r="C125" s="70"/>
      <c r="D125" s="70"/>
      <c r="E125" s="70"/>
      <c r="F125" s="70"/>
      <c r="G125" s="70"/>
      <c r="H125" s="70"/>
      <c r="I125" s="70"/>
      <c r="J125" s="70"/>
      <c r="K125" s="70"/>
      <c r="L125" s="70"/>
      <c r="M125" s="70"/>
      <c r="N125" s="70"/>
      <c r="O125" s="70"/>
      <c r="P125" s="70"/>
      <c r="Q125" s="70"/>
      <c r="R125" s="70"/>
    </row>
    <row r="126" spans="1:18" ht="42.75" customHeight="1" x14ac:dyDescent="0.2">
      <c r="A126" s="95" t="s">
        <v>75</v>
      </c>
      <c r="B126" s="95"/>
      <c r="C126" s="95"/>
      <c r="D126" s="95"/>
      <c r="E126" s="95"/>
      <c r="F126" s="95"/>
      <c r="G126" s="95"/>
      <c r="H126" s="95"/>
      <c r="I126" s="95"/>
      <c r="J126" s="95"/>
      <c r="K126" s="95"/>
      <c r="L126" s="95"/>
      <c r="M126" s="95"/>
      <c r="N126" s="95"/>
      <c r="O126" s="95"/>
      <c r="P126" s="95"/>
      <c r="Q126" s="95"/>
      <c r="R126" s="95"/>
    </row>
    <row r="127" spans="1:18" x14ac:dyDescent="0.2">
      <c r="B127" s="69"/>
      <c r="C127" s="69"/>
      <c r="D127" s="69"/>
      <c r="E127" s="69"/>
      <c r="F127" s="69"/>
      <c r="G127" s="69"/>
      <c r="H127" s="69"/>
      <c r="I127" s="69"/>
      <c r="J127" s="69"/>
      <c r="K127" s="69"/>
      <c r="L127" s="69"/>
      <c r="M127" s="69"/>
      <c r="N127" s="69"/>
      <c r="O127" s="69"/>
      <c r="P127" s="69"/>
      <c r="Q127" s="69"/>
      <c r="R127" s="69"/>
    </row>
    <row r="128" spans="1:18" x14ac:dyDescent="0.2">
      <c r="A128" s="94"/>
      <c r="B128" s="94"/>
      <c r="C128" s="94"/>
      <c r="D128" s="94"/>
      <c r="E128" s="94"/>
      <c r="F128" s="94"/>
      <c r="G128" s="94"/>
      <c r="H128" s="94"/>
      <c r="I128" s="94"/>
      <c r="J128" s="94"/>
      <c r="K128" s="94"/>
      <c r="L128" s="94"/>
      <c r="M128" s="94"/>
      <c r="N128" s="94"/>
      <c r="O128" s="94"/>
      <c r="P128" s="94"/>
      <c r="Q128" s="94"/>
      <c r="R128" s="94"/>
    </row>
    <row r="129" spans="1:18" x14ac:dyDescent="0.2">
      <c r="B129" s="69"/>
      <c r="C129" s="69"/>
      <c r="D129" s="69"/>
      <c r="E129" s="69"/>
      <c r="F129" s="69"/>
      <c r="G129" s="69"/>
      <c r="H129" s="69"/>
      <c r="I129" s="69"/>
      <c r="J129" s="69"/>
      <c r="K129" s="69"/>
      <c r="L129" s="69"/>
      <c r="M129" s="69"/>
      <c r="N129" s="69"/>
      <c r="O129" s="69"/>
      <c r="P129" s="69"/>
      <c r="Q129" s="69"/>
      <c r="R129" s="69"/>
    </row>
    <row r="130" spans="1:18" x14ac:dyDescent="0.2">
      <c r="B130" s="69"/>
      <c r="C130" s="69"/>
      <c r="D130" s="69"/>
      <c r="E130" s="69"/>
      <c r="F130" s="69"/>
      <c r="G130" s="69"/>
      <c r="H130" s="69"/>
      <c r="I130" s="69"/>
      <c r="J130" s="69"/>
      <c r="K130" s="69"/>
      <c r="L130" s="69"/>
      <c r="M130" s="69"/>
      <c r="N130" s="69"/>
      <c r="O130" s="69"/>
      <c r="P130" s="69"/>
      <c r="Q130" s="69"/>
      <c r="R130" s="69"/>
    </row>
    <row r="131" spans="1:18" x14ac:dyDescent="0.2">
      <c r="B131" s="69"/>
      <c r="C131" s="69"/>
      <c r="D131" s="69"/>
      <c r="E131" s="69"/>
      <c r="F131" s="69"/>
      <c r="G131" s="69"/>
      <c r="H131" s="69"/>
      <c r="I131" s="69"/>
      <c r="J131" s="69"/>
      <c r="K131" s="69"/>
      <c r="L131" s="69"/>
      <c r="M131" s="69"/>
      <c r="N131" s="69"/>
      <c r="O131" s="69"/>
      <c r="P131" s="69"/>
      <c r="Q131" s="69"/>
      <c r="R131" s="69"/>
    </row>
    <row r="133" spans="1:18" ht="18" customHeight="1" x14ac:dyDescent="0.25">
      <c r="A133" s="30"/>
      <c r="B133" s="101" t="s">
        <v>19</v>
      </c>
      <c r="C133" s="101"/>
      <c r="D133" s="101"/>
      <c r="E133" s="31"/>
      <c r="F133" s="31"/>
      <c r="G133" s="47"/>
      <c r="H133" s="47"/>
      <c r="I133" s="47"/>
      <c r="J133" s="47"/>
      <c r="K133" s="101" t="s">
        <v>19</v>
      </c>
      <c r="L133" s="101"/>
      <c r="M133" s="101"/>
      <c r="N133" s="101"/>
      <c r="O133" s="101"/>
    </row>
    <row r="134" spans="1:18" ht="15" x14ac:dyDescent="0.25">
      <c r="A134" s="30"/>
      <c r="B134" s="101" t="s">
        <v>20</v>
      </c>
      <c r="C134" s="101"/>
      <c r="D134" s="101"/>
      <c r="E134" s="47"/>
      <c r="F134" s="47"/>
      <c r="G134" s="47"/>
      <c r="H134" s="47"/>
      <c r="I134" s="47"/>
      <c r="J134" s="47"/>
      <c r="K134" s="101" t="s">
        <v>76</v>
      </c>
      <c r="L134" s="101"/>
      <c r="M134" s="101"/>
      <c r="N134" s="101"/>
      <c r="O134" s="101"/>
    </row>
    <row r="137" spans="1:18" ht="21" customHeight="1" x14ac:dyDescent="0.2">
      <c r="A137" s="29" t="s">
        <v>77</v>
      </c>
      <c r="B137" s="114" t="s">
        <v>21</v>
      </c>
      <c r="C137" s="114"/>
      <c r="D137" s="114"/>
      <c r="E137" s="114"/>
      <c r="F137" s="114"/>
      <c r="G137" s="114"/>
      <c r="H137" s="114"/>
      <c r="I137" s="114"/>
    </row>
    <row r="138" spans="1:18" ht="21" customHeight="1" x14ac:dyDescent="0.2">
      <c r="A138" s="29"/>
      <c r="B138" s="114" t="s">
        <v>49</v>
      </c>
      <c r="C138" s="114"/>
      <c r="D138" s="114"/>
      <c r="E138" s="114"/>
      <c r="F138" s="114"/>
      <c r="G138" s="114"/>
      <c r="H138" s="114"/>
      <c r="I138" s="114"/>
      <c r="J138" s="114"/>
      <c r="K138" s="114"/>
      <c r="L138" s="114"/>
      <c r="M138" s="114"/>
      <c r="N138" s="114"/>
      <c r="O138" s="114"/>
      <c r="P138" s="114"/>
      <c r="Q138" s="114"/>
    </row>
    <row r="139" spans="1:18" ht="16.5" customHeight="1" x14ac:dyDescent="0.2">
      <c r="A139" s="30"/>
      <c r="B139" s="114" t="s">
        <v>50</v>
      </c>
      <c r="C139" s="114"/>
      <c r="D139" s="114"/>
      <c r="E139" s="114"/>
      <c r="F139" s="114"/>
      <c r="G139" s="114"/>
      <c r="H139" s="114"/>
      <c r="I139" s="114"/>
      <c r="J139" s="28"/>
    </row>
    <row r="140" spans="1:18" ht="18.75" customHeight="1" x14ac:dyDescent="0.2">
      <c r="A140" s="30"/>
      <c r="B140" s="114" t="s">
        <v>22</v>
      </c>
      <c r="C140" s="114"/>
      <c r="D140" s="114"/>
      <c r="E140" s="114"/>
      <c r="F140" s="114"/>
      <c r="G140" s="114"/>
      <c r="H140" s="114"/>
      <c r="I140" s="114"/>
      <c r="J140" s="114"/>
    </row>
    <row r="141" spans="1:18" ht="18.75" customHeight="1" x14ac:dyDescent="0.2">
      <c r="A141" s="30"/>
      <c r="B141" s="114" t="s">
        <v>23</v>
      </c>
      <c r="C141" s="114"/>
      <c r="D141" s="114"/>
      <c r="E141" s="114"/>
      <c r="F141" s="114"/>
      <c r="G141" s="114"/>
      <c r="H141" s="114"/>
      <c r="I141" s="114"/>
      <c r="J141" s="114"/>
    </row>
  </sheetData>
  <mergeCells count="106">
    <mergeCell ref="A7:E7"/>
    <mergeCell ref="H7:L7"/>
    <mergeCell ref="A8:B8"/>
    <mergeCell ref="A9:E9"/>
    <mergeCell ref="A10:S10"/>
    <mergeCell ref="C12:S12"/>
    <mergeCell ref="A1:C1"/>
    <mergeCell ref="A4:G4"/>
    <mergeCell ref="H4:N4"/>
    <mergeCell ref="A5:E5"/>
    <mergeCell ref="H5:L5"/>
    <mergeCell ref="A6:B6"/>
    <mergeCell ref="H6:I6"/>
    <mergeCell ref="C19:S19"/>
    <mergeCell ref="C20:S20"/>
    <mergeCell ref="J22:O22"/>
    <mergeCell ref="J23:M23"/>
    <mergeCell ref="B25:L25"/>
    <mergeCell ref="A28:U28"/>
    <mergeCell ref="C13:S13"/>
    <mergeCell ref="C14:S14"/>
    <mergeCell ref="C15:S15"/>
    <mergeCell ref="C16:S16"/>
    <mergeCell ref="C17:U17"/>
    <mergeCell ref="C18:S18"/>
    <mergeCell ref="B37:J37"/>
    <mergeCell ref="B38:J38"/>
    <mergeCell ref="B39:J39"/>
    <mergeCell ref="B40:J40"/>
    <mergeCell ref="B41:J41"/>
    <mergeCell ref="B42:J42"/>
    <mergeCell ref="A31:S31"/>
    <mergeCell ref="A33:A34"/>
    <mergeCell ref="B33:J34"/>
    <mergeCell ref="K33:R33"/>
    <mergeCell ref="B35:J35"/>
    <mergeCell ref="B36:J36"/>
    <mergeCell ref="B49:J49"/>
    <mergeCell ref="B50:J50"/>
    <mergeCell ref="A52:S52"/>
    <mergeCell ref="A56:S56"/>
    <mergeCell ref="A58:A59"/>
    <mergeCell ref="B58:J59"/>
    <mergeCell ref="K58:R58"/>
    <mergeCell ref="B43:J43"/>
    <mergeCell ref="B44:J44"/>
    <mergeCell ref="B45:J45"/>
    <mergeCell ref="B46:J46"/>
    <mergeCell ref="B47:J47"/>
    <mergeCell ref="B48:J48"/>
    <mergeCell ref="B60:J60"/>
    <mergeCell ref="B61:J61"/>
    <mergeCell ref="B62:J62"/>
    <mergeCell ref="A64:S64"/>
    <mergeCell ref="A68:S68"/>
    <mergeCell ref="A70:A71"/>
    <mergeCell ref="B70:J71"/>
    <mergeCell ref="K70:R70"/>
    <mergeCell ref="S70:S71"/>
    <mergeCell ref="B78:J78"/>
    <mergeCell ref="B79:J79"/>
    <mergeCell ref="B80:J80"/>
    <mergeCell ref="B81:J81"/>
    <mergeCell ref="B82:J82"/>
    <mergeCell ref="B83:J83"/>
    <mergeCell ref="B72:J72"/>
    <mergeCell ref="B73:J73"/>
    <mergeCell ref="B74:J74"/>
    <mergeCell ref="B75:J75"/>
    <mergeCell ref="B76:J76"/>
    <mergeCell ref="B77:J77"/>
    <mergeCell ref="A92:S92"/>
    <mergeCell ref="A94:K94"/>
    <mergeCell ref="A96:F96"/>
    <mergeCell ref="A97:F97"/>
    <mergeCell ref="A100:R100"/>
    <mergeCell ref="A101:R101"/>
    <mergeCell ref="B84:J84"/>
    <mergeCell ref="B85:J85"/>
    <mergeCell ref="B86:J86"/>
    <mergeCell ref="B87:J87"/>
    <mergeCell ref="B88:J88"/>
    <mergeCell ref="B89:J89"/>
    <mergeCell ref="A114:R114"/>
    <mergeCell ref="A116:R116"/>
    <mergeCell ref="A118:R118"/>
    <mergeCell ref="A120:R120"/>
    <mergeCell ref="A122:R122"/>
    <mergeCell ref="A124:R124"/>
    <mergeCell ref="A102:Q102"/>
    <mergeCell ref="A104:R104"/>
    <mergeCell ref="A106:R106"/>
    <mergeCell ref="A108:R108"/>
    <mergeCell ref="A110:R110"/>
    <mergeCell ref="A112:R112"/>
    <mergeCell ref="B137:I137"/>
    <mergeCell ref="B138:Q138"/>
    <mergeCell ref="B139:I139"/>
    <mergeCell ref="B140:J140"/>
    <mergeCell ref="B141:J141"/>
    <mergeCell ref="A126:R126"/>
    <mergeCell ref="A128:R128"/>
    <mergeCell ref="B133:D133"/>
    <mergeCell ref="K133:O133"/>
    <mergeCell ref="B134:D134"/>
    <mergeCell ref="K134:O134"/>
  </mergeCells>
  <dataValidations count="2">
    <dataValidation allowBlank="1" showErrorMessage="1" sqref="K36:R49 K61:R62 K73:R89" xr:uid="{5B6DDC15-DC22-4350-BE4C-3D82CAA45C4B}"/>
    <dataValidation allowBlank="1" showInputMessage="1" showErrorMessage="1" prompt="Proszę wpisać Kod TERYT, obowiązujący od 1 stycznia 2021r. (w przypadku gmin kod 7 - cyfrowy)." sqref="H7:L7" xr:uid="{908CF773-0610-4AF5-A6A8-B9D586E9BA6B}"/>
  </dataValidation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4588B-3B22-4333-A3D7-918B5C33FCED}">
  <sheetPr>
    <tabColor rgb="FF7030A0"/>
  </sheetPr>
  <dimension ref="A1:U141"/>
  <sheetViews>
    <sheetView zoomScale="90" zoomScaleNormal="90" workbookViewId="0">
      <selection sqref="A1:C1"/>
    </sheetView>
  </sheetViews>
  <sheetFormatPr defaultColWidth="8.85546875" defaultRowHeight="12.75" x14ac:dyDescent="0.2"/>
  <cols>
    <col min="1" max="1" width="7" style="69" customWidth="1"/>
    <col min="2" max="2" width="7.5703125" style="44" customWidth="1"/>
    <col min="3" max="3" width="9" style="44" customWidth="1"/>
    <col min="4" max="5" width="9.28515625" style="44" customWidth="1"/>
    <col min="6" max="6" width="8.7109375" style="44" customWidth="1"/>
    <col min="7" max="7" width="11.7109375" style="44" customWidth="1"/>
    <col min="8" max="8" width="4.28515625" style="44" customWidth="1"/>
    <col min="9" max="9" width="11.7109375" style="44" customWidth="1"/>
    <col min="10" max="10" width="16.42578125" style="44" customWidth="1"/>
    <col min="11" max="11" width="14.28515625" style="44" customWidth="1"/>
    <col min="12" max="18" width="11.7109375" style="44" customWidth="1"/>
    <col min="19" max="19" width="13.140625" style="44" customWidth="1"/>
    <col min="20" max="20" width="17.7109375" style="44" customWidth="1"/>
    <col min="21" max="16384" width="8.85546875" style="44"/>
  </cols>
  <sheetData>
    <row r="1" spans="1:21" ht="15.75" x14ac:dyDescent="0.2">
      <c r="A1" s="93" t="s">
        <v>63</v>
      </c>
      <c r="B1" s="94"/>
      <c r="C1" s="94"/>
    </row>
    <row r="2" spans="1:21" ht="17.25" customHeight="1" x14ac:dyDescent="0.2"/>
    <row r="4" spans="1:21" x14ac:dyDescent="0.2">
      <c r="A4" s="104" t="s">
        <v>0</v>
      </c>
      <c r="B4" s="104"/>
      <c r="C4" s="104"/>
      <c r="D4" s="104"/>
      <c r="E4" s="104"/>
      <c r="F4" s="104"/>
      <c r="G4" s="104"/>
      <c r="H4" s="104" t="s">
        <v>1</v>
      </c>
      <c r="I4" s="104"/>
      <c r="J4" s="104"/>
      <c r="K4" s="104"/>
      <c r="L4" s="104"/>
      <c r="M4" s="104"/>
      <c r="N4" s="104"/>
    </row>
    <row r="5" spans="1:21" ht="55.15" customHeight="1" x14ac:dyDescent="0.2">
      <c r="A5" s="108"/>
      <c r="B5" s="109"/>
      <c r="C5" s="109"/>
      <c r="D5" s="109"/>
      <c r="E5" s="110"/>
      <c r="H5" s="105"/>
      <c r="I5" s="106"/>
      <c r="J5" s="106"/>
      <c r="K5" s="106"/>
      <c r="L5" s="107"/>
    </row>
    <row r="6" spans="1:21" x14ac:dyDescent="0.2">
      <c r="A6" s="132" t="s">
        <v>2</v>
      </c>
      <c r="B6" s="132"/>
      <c r="H6" s="133" t="s">
        <v>3</v>
      </c>
      <c r="I6" s="133"/>
    </row>
    <row r="7" spans="1:21" ht="41.45" customHeight="1" x14ac:dyDescent="0.2">
      <c r="A7" s="108"/>
      <c r="B7" s="109"/>
      <c r="C7" s="109"/>
      <c r="D7" s="109"/>
      <c r="E7" s="110"/>
      <c r="H7" s="111"/>
      <c r="I7" s="112"/>
      <c r="J7" s="112"/>
      <c r="K7" s="112"/>
      <c r="L7" s="113"/>
    </row>
    <row r="8" spans="1:21" x14ac:dyDescent="0.2">
      <c r="A8" s="115" t="s">
        <v>4</v>
      </c>
      <c r="B8" s="115"/>
    </row>
    <row r="9" spans="1:21" x14ac:dyDescent="0.2">
      <c r="A9" s="108"/>
      <c r="B9" s="109"/>
      <c r="C9" s="109"/>
      <c r="D9" s="109"/>
      <c r="E9" s="110"/>
    </row>
    <row r="10" spans="1:21" ht="69.75" customHeight="1" x14ac:dyDescent="0.2">
      <c r="A10" s="116" t="s">
        <v>64</v>
      </c>
      <c r="B10" s="117"/>
      <c r="C10" s="117"/>
      <c r="D10" s="117"/>
      <c r="E10" s="117"/>
      <c r="F10" s="117"/>
      <c r="G10" s="117"/>
      <c r="H10" s="117"/>
      <c r="I10" s="117"/>
      <c r="J10" s="117"/>
      <c r="K10" s="117"/>
      <c r="L10" s="117"/>
      <c r="M10" s="117"/>
      <c r="N10" s="117"/>
      <c r="O10" s="117"/>
      <c r="P10" s="117"/>
      <c r="Q10" s="117"/>
      <c r="R10" s="117"/>
      <c r="S10" s="117"/>
    </row>
    <row r="11" spans="1:21" ht="19.5" customHeight="1" x14ac:dyDescent="0.2">
      <c r="A11" s="54" t="s">
        <v>29</v>
      </c>
      <c r="B11" s="48"/>
      <c r="C11" s="48"/>
      <c r="D11" s="48"/>
      <c r="E11" s="48"/>
      <c r="F11" s="48"/>
      <c r="G11" s="48"/>
      <c r="H11" s="48"/>
      <c r="I11" s="48"/>
      <c r="J11" s="48"/>
      <c r="K11" s="48"/>
      <c r="L11" s="48"/>
      <c r="M11" s="48"/>
      <c r="N11" s="48"/>
      <c r="O11" s="48"/>
      <c r="P11" s="48"/>
      <c r="Q11" s="48"/>
      <c r="R11" s="47"/>
      <c r="S11" s="47"/>
      <c r="T11" s="47"/>
      <c r="U11" s="47"/>
    </row>
    <row r="12" spans="1:21" ht="15" customHeight="1" x14ac:dyDescent="0.2">
      <c r="A12" s="47"/>
      <c r="B12" s="49"/>
      <c r="C12" s="121" t="s">
        <v>30</v>
      </c>
      <c r="D12" s="123"/>
      <c r="E12" s="123"/>
      <c r="F12" s="123"/>
      <c r="G12" s="123"/>
      <c r="H12" s="123"/>
      <c r="I12" s="123"/>
      <c r="J12" s="123"/>
      <c r="K12" s="123"/>
      <c r="L12" s="123"/>
      <c r="M12" s="123"/>
      <c r="N12" s="123"/>
      <c r="O12" s="123"/>
      <c r="P12" s="123"/>
      <c r="Q12" s="123"/>
      <c r="R12" s="123"/>
      <c r="S12" s="123"/>
      <c r="T12" s="47"/>
      <c r="U12" s="47"/>
    </row>
    <row r="13" spans="1:21" ht="15" customHeight="1" x14ac:dyDescent="0.2">
      <c r="A13" s="47"/>
      <c r="B13" s="49"/>
      <c r="C13" s="121" t="s">
        <v>31</v>
      </c>
      <c r="D13" s="123"/>
      <c r="E13" s="123"/>
      <c r="F13" s="123"/>
      <c r="G13" s="123"/>
      <c r="H13" s="123"/>
      <c r="I13" s="123"/>
      <c r="J13" s="123"/>
      <c r="K13" s="123"/>
      <c r="L13" s="123"/>
      <c r="M13" s="123"/>
      <c r="N13" s="123"/>
      <c r="O13" s="123"/>
      <c r="P13" s="123"/>
      <c r="Q13" s="123"/>
      <c r="R13" s="123"/>
      <c r="S13" s="123"/>
      <c r="T13" s="47"/>
      <c r="U13" s="47"/>
    </row>
    <row r="14" spans="1:21" ht="15" customHeight="1" x14ac:dyDescent="0.2">
      <c r="A14" s="47"/>
      <c r="B14" s="49"/>
      <c r="C14" s="121" t="s">
        <v>32</v>
      </c>
      <c r="D14" s="123"/>
      <c r="E14" s="123"/>
      <c r="F14" s="123"/>
      <c r="G14" s="123"/>
      <c r="H14" s="123"/>
      <c r="I14" s="123"/>
      <c r="J14" s="123"/>
      <c r="K14" s="123"/>
      <c r="L14" s="123"/>
      <c r="M14" s="123"/>
      <c r="N14" s="123"/>
      <c r="O14" s="123"/>
      <c r="P14" s="123"/>
      <c r="Q14" s="123"/>
      <c r="R14" s="123"/>
      <c r="S14" s="123"/>
      <c r="T14" s="47"/>
      <c r="U14" s="47"/>
    </row>
    <row r="15" spans="1:21" ht="15" customHeight="1" x14ac:dyDescent="0.2">
      <c r="A15" s="47"/>
      <c r="B15" s="49"/>
      <c r="C15" s="121" t="s">
        <v>33</v>
      </c>
      <c r="D15" s="123"/>
      <c r="E15" s="123"/>
      <c r="F15" s="123"/>
      <c r="G15" s="123"/>
      <c r="H15" s="123"/>
      <c r="I15" s="123"/>
      <c r="J15" s="123"/>
      <c r="K15" s="123"/>
      <c r="L15" s="123"/>
      <c r="M15" s="123"/>
      <c r="N15" s="123"/>
      <c r="O15" s="123"/>
      <c r="P15" s="123"/>
      <c r="Q15" s="123"/>
      <c r="R15" s="123"/>
      <c r="S15" s="123"/>
      <c r="T15" s="47"/>
      <c r="U15" s="47"/>
    </row>
    <row r="16" spans="1:21" ht="15" customHeight="1" x14ac:dyDescent="0.2">
      <c r="A16" s="47"/>
      <c r="B16" s="49"/>
      <c r="C16" s="121" t="s">
        <v>34</v>
      </c>
      <c r="D16" s="123"/>
      <c r="E16" s="123"/>
      <c r="F16" s="123"/>
      <c r="G16" s="123"/>
      <c r="H16" s="123"/>
      <c r="I16" s="123"/>
      <c r="J16" s="123"/>
      <c r="K16" s="123"/>
      <c r="L16" s="123"/>
      <c r="M16" s="123"/>
      <c r="N16" s="123"/>
      <c r="O16" s="123"/>
      <c r="P16" s="123"/>
      <c r="Q16" s="123"/>
      <c r="R16" s="123"/>
      <c r="S16" s="123"/>
      <c r="T16" s="47"/>
      <c r="U16" s="47"/>
    </row>
    <row r="17" spans="1:21" ht="15" customHeight="1" x14ac:dyDescent="0.2">
      <c r="A17" s="47"/>
      <c r="B17" s="49"/>
      <c r="C17" s="121" t="s">
        <v>78</v>
      </c>
      <c r="D17" s="122"/>
      <c r="E17" s="122"/>
      <c r="F17" s="122"/>
      <c r="G17" s="122"/>
      <c r="H17" s="122"/>
      <c r="I17" s="122"/>
      <c r="J17" s="122"/>
      <c r="K17" s="122"/>
      <c r="L17" s="122"/>
      <c r="M17" s="122"/>
      <c r="N17" s="122"/>
      <c r="O17" s="122"/>
      <c r="P17" s="122"/>
      <c r="Q17" s="122"/>
      <c r="R17" s="122"/>
      <c r="S17" s="122"/>
      <c r="T17" s="122"/>
      <c r="U17" s="122"/>
    </row>
    <row r="18" spans="1:21" ht="15" customHeight="1" x14ac:dyDescent="0.2">
      <c r="A18" s="47"/>
      <c r="B18" s="49"/>
      <c r="C18" s="121" t="s">
        <v>36</v>
      </c>
      <c r="D18" s="123"/>
      <c r="E18" s="123"/>
      <c r="F18" s="123"/>
      <c r="G18" s="123"/>
      <c r="H18" s="123"/>
      <c r="I18" s="123"/>
      <c r="J18" s="123"/>
      <c r="K18" s="123"/>
      <c r="L18" s="123"/>
      <c r="M18" s="123"/>
      <c r="N18" s="123"/>
      <c r="O18" s="123"/>
      <c r="P18" s="123"/>
      <c r="Q18" s="123"/>
      <c r="R18" s="123"/>
      <c r="S18" s="123"/>
      <c r="T18" s="47"/>
      <c r="U18" s="47"/>
    </row>
    <row r="19" spans="1:21" ht="15" customHeight="1" x14ac:dyDescent="0.2">
      <c r="A19" s="47"/>
      <c r="B19" s="90"/>
      <c r="C19" s="121" t="s">
        <v>37</v>
      </c>
      <c r="D19" s="123"/>
      <c r="E19" s="123"/>
      <c r="F19" s="123"/>
      <c r="G19" s="123"/>
      <c r="H19" s="123"/>
      <c r="I19" s="123"/>
      <c r="J19" s="123"/>
      <c r="K19" s="123"/>
      <c r="L19" s="123"/>
      <c r="M19" s="123"/>
      <c r="N19" s="123"/>
      <c r="O19" s="123"/>
      <c r="P19" s="123"/>
      <c r="Q19" s="123"/>
      <c r="R19" s="123"/>
      <c r="S19" s="123"/>
      <c r="T19" s="47"/>
      <c r="U19" s="47"/>
    </row>
    <row r="20" spans="1:21" ht="15" customHeight="1" x14ac:dyDescent="0.2">
      <c r="A20" s="47"/>
      <c r="B20" s="49"/>
      <c r="C20" s="121" t="s">
        <v>38</v>
      </c>
      <c r="D20" s="123"/>
      <c r="E20" s="123"/>
      <c r="F20" s="123"/>
      <c r="G20" s="123"/>
      <c r="H20" s="123"/>
      <c r="I20" s="123"/>
      <c r="J20" s="123"/>
      <c r="K20" s="123"/>
      <c r="L20" s="123"/>
      <c r="M20" s="123"/>
      <c r="N20" s="123"/>
      <c r="O20" s="123"/>
      <c r="P20" s="123"/>
      <c r="Q20" s="123"/>
      <c r="R20" s="123"/>
      <c r="S20" s="123"/>
      <c r="T20" s="47"/>
      <c r="U20" s="47"/>
    </row>
    <row r="21" spans="1:21" ht="19.5" customHeight="1" x14ac:dyDescent="0.2">
      <c r="A21" s="53"/>
      <c r="B21" s="38"/>
      <c r="C21" s="38"/>
      <c r="D21" s="38"/>
      <c r="E21" s="38"/>
      <c r="F21" s="38"/>
      <c r="G21" s="38"/>
      <c r="H21" s="38"/>
      <c r="I21" s="38"/>
      <c r="J21" s="38"/>
      <c r="K21" s="38"/>
      <c r="L21" s="38"/>
      <c r="M21" s="38"/>
      <c r="N21" s="38"/>
      <c r="O21" s="38"/>
      <c r="P21" s="38"/>
      <c r="Q21" s="38"/>
      <c r="R21" s="38"/>
      <c r="S21" s="38"/>
    </row>
    <row r="22" spans="1:21" ht="15" customHeight="1" x14ac:dyDescent="0.2">
      <c r="A22" s="44"/>
      <c r="I22" s="61"/>
      <c r="J22" s="125" t="s">
        <v>5</v>
      </c>
      <c r="K22" s="126"/>
      <c r="L22" s="126"/>
      <c r="M22" s="126"/>
      <c r="N22" s="126"/>
      <c r="O22" s="127"/>
      <c r="Q22" s="76"/>
      <c r="R22" s="76"/>
    </row>
    <row r="23" spans="1:21" ht="15" customHeight="1" x14ac:dyDescent="0.2">
      <c r="A23" s="44"/>
      <c r="I23" s="7"/>
      <c r="J23" s="126" t="s">
        <v>40</v>
      </c>
      <c r="K23" s="126"/>
      <c r="L23" s="126"/>
      <c r="M23" s="126"/>
      <c r="N23" s="4"/>
      <c r="O23" s="15"/>
      <c r="Q23" s="74"/>
      <c r="R23" s="74"/>
    </row>
    <row r="24" spans="1:21" ht="15" customHeight="1" x14ac:dyDescent="0.2">
      <c r="A24" s="53"/>
      <c r="B24" s="38"/>
      <c r="C24" s="38"/>
      <c r="D24" s="38"/>
      <c r="E24" s="38"/>
      <c r="F24" s="38"/>
      <c r="G24" s="38"/>
      <c r="H24" s="38"/>
      <c r="I24" s="38"/>
      <c r="J24" s="38"/>
      <c r="K24" s="38"/>
      <c r="L24" s="38"/>
      <c r="M24" s="38"/>
      <c r="N24" s="38"/>
      <c r="O24" s="38"/>
      <c r="P24" s="38"/>
      <c r="Q24" s="38"/>
      <c r="R24" s="38"/>
      <c r="S24" s="38"/>
    </row>
    <row r="25" spans="1:21" ht="18" customHeight="1" x14ac:dyDescent="0.2">
      <c r="A25" s="50"/>
      <c r="B25" s="126" t="s">
        <v>47</v>
      </c>
      <c r="C25" s="126"/>
      <c r="D25" s="126"/>
      <c r="E25" s="126"/>
      <c r="F25" s="126"/>
      <c r="G25" s="126"/>
      <c r="H25" s="126"/>
      <c r="I25" s="126"/>
      <c r="J25" s="126"/>
      <c r="K25" s="126"/>
      <c r="L25" s="126"/>
      <c r="T25" s="50"/>
      <c r="U25" s="50"/>
    </row>
    <row r="26" spans="1:21" ht="17.25" customHeight="1" x14ac:dyDescent="0.2">
      <c r="A26" s="50"/>
      <c r="B26" s="75"/>
      <c r="C26" s="75"/>
      <c r="D26" s="75"/>
      <c r="E26" s="75"/>
      <c r="F26" s="75"/>
      <c r="G26" s="75"/>
      <c r="H26" s="51"/>
      <c r="I26" s="51"/>
      <c r="J26" s="51"/>
      <c r="T26" s="50"/>
      <c r="U26" s="50"/>
    </row>
    <row r="27" spans="1:21" ht="14.45" customHeight="1" x14ac:dyDescent="0.2">
      <c r="A27" s="50"/>
      <c r="B27" s="69"/>
      <c r="E27" s="51"/>
      <c r="F27" s="51"/>
      <c r="G27" s="51"/>
      <c r="H27" s="51"/>
      <c r="I27" s="51"/>
      <c r="J27" s="51"/>
      <c r="T27" s="50"/>
      <c r="U27" s="50"/>
    </row>
    <row r="28" spans="1:21" ht="14.45" customHeight="1" x14ac:dyDescent="0.2">
      <c r="A28" s="124" t="s">
        <v>35</v>
      </c>
      <c r="B28" s="124"/>
      <c r="C28" s="124"/>
      <c r="D28" s="124"/>
      <c r="E28" s="124"/>
      <c r="F28" s="124"/>
      <c r="G28" s="124"/>
      <c r="H28" s="124"/>
      <c r="I28" s="124"/>
      <c r="J28" s="124"/>
      <c r="K28" s="124"/>
      <c r="L28" s="124"/>
      <c r="M28" s="124"/>
      <c r="N28" s="124"/>
      <c r="O28" s="124"/>
      <c r="P28" s="124"/>
      <c r="Q28" s="124"/>
      <c r="R28" s="124"/>
      <c r="S28" s="124"/>
      <c r="T28" s="124"/>
      <c r="U28" s="124"/>
    </row>
    <row r="30" spans="1:21" ht="15" customHeight="1" x14ac:dyDescent="0.2">
      <c r="B30" s="51"/>
      <c r="C30" s="51"/>
      <c r="D30" s="51"/>
      <c r="E30" s="51"/>
      <c r="F30" s="51"/>
      <c r="G30" s="51"/>
      <c r="H30" s="51"/>
      <c r="I30" s="51"/>
    </row>
    <row r="31" spans="1:21" ht="41.25" customHeight="1" x14ac:dyDescent="0.2">
      <c r="A31" s="118" t="s">
        <v>39</v>
      </c>
      <c r="B31" s="118"/>
      <c r="C31" s="118"/>
      <c r="D31" s="118"/>
      <c r="E31" s="118"/>
      <c r="F31" s="118"/>
      <c r="G31" s="118"/>
      <c r="H31" s="118"/>
      <c r="I31" s="118"/>
      <c r="J31" s="118"/>
      <c r="K31" s="118"/>
      <c r="L31" s="118"/>
      <c r="M31" s="118"/>
      <c r="N31" s="118"/>
      <c r="O31" s="118"/>
      <c r="P31" s="118"/>
      <c r="Q31" s="118"/>
      <c r="R31" s="118"/>
      <c r="S31" s="118"/>
    </row>
    <row r="33" spans="1:20" ht="78.75" customHeight="1" x14ac:dyDescent="0.2">
      <c r="A33" s="97" t="s">
        <v>6</v>
      </c>
      <c r="B33" s="97" t="s">
        <v>24</v>
      </c>
      <c r="C33" s="97"/>
      <c r="D33" s="97"/>
      <c r="E33" s="97"/>
      <c r="F33" s="97"/>
      <c r="G33" s="97"/>
      <c r="H33" s="97"/>
      <c r="I33" s="97"/>
      <c r="J33" s="97"/>
      <c r="K33" s="119" t="s">
        <v>25</v>
      </c>
      <c r="L33" s="120"/>
      <c r="M33" s="120"/>
      <c r="N33" s="120"/>
      <c r="O33" s="120"/>
      <c r="P33" s="120"/>
      <c r="Q33" s="120"/>
      <c r="R33" s="120"/>
      <c r="S33" s="71" t="s">
        <v>7</v>
      </c>
    </row>
    <row r="34" spans="1:20" ht="24.75" customHeight="1" x14ac:dyDescent="0.2">
      <c r="A34" s="97"/>
      <c r="B34" s="97"/>
      <c r="C34" s="97"/>
      <c r="D34" s="97"/>
      <c r="E34" s="97"/>
      <c r="F34" s="97"/>
      <c r="G34" s="97"/>
      <c r="H34" s="97"/>
      <c r="I34" s="97"/>
      <c r="J34" s="97"/>
      <c r="K34" s="71" t="s">
        <v>8</v>
      </c>
      <c r="L34" s="71" t="s">
        <v>9</v>
      </c>
      <c r="M34" s="71" t="s">
        <v>10</v>
      </c>
      <c r="N34" s="71" t="s">
        <v>11</v>
      </c>
      <c r="O34" s="71" t="s">
        <v>12</v>
      </c>
      <c r="P34" s="71" t="s">
        <v>13</v>
      </c>
      <c r="Q34" s="71" t="s">
        <v>14</v>
      </c>
      <c r="R34" s="34" t="s">
        <v>15</v>
      </c>
      <c r="S34" s="71"/>
    </row>
    <row r="35" spans="1:20" s="69" customFormat="1" ht="15" customHeight="1" x14ac:dyDescent="0.25">
      <c r="A35" s="61">
        <v>1</v>
      </c>
      <c r="B35" s="134">
        <v>2</v>
      </c>
      <c r="C35" s="135"/>
      <c r="D35" s="135"/>
      <c r="E35" s="135"/>
      <c r="F35" s="135"/>
      <c r="G35" s="135"/>
      <c r="H35" s="135"/>
      <c r="I35" s="135"/>
      <c r="J35" s="136"/>
      <c r="K35" s="61">
        <v>3</v>
      </c>
      <c r="L35" s="61">
        <v>4</v>
      </c>
      <c r="M35" s="61">
        <v>5</v>
      </c>
      <c r="N35" s="61">
        <v>6</v>
      </c>
      <c r="O35" s="61">
        <v>7</v>
      </c>
      <c r="P35" s="61">
        <v>8</v>
      </c>
      <c r="Q35" s="61">
        <v>9</v>
      </c>
      <c r="R35" s="78">
        <v>10</v>
      </c>
      <c r="S35" s="61">
        <v>11</v>
      </c>
    </row>
    <row r="36" spans="1:20" ht="27" customHeight="1" x14ac:dyDescent="0.2">
      <c r="A36" s="61">
        <v>1</v>
      </c>
      <c r="B36" s="137" t="s">
        <v>52</v>
      </c>
      <c r="C36" s="138"/>
      <c r="D36" s="138"/>
      <c r="E36" s="138"/>
      <c r="F36" s="138"/>
      <c r="G36" s="138"/>
      <c r="H36" s="138"/>
      <c r="I36" s="138"/>
      <c r="J36" s="139"/>
      <c r="K36" s="80"/>
      <c r="L36" s="79"/>
      <c r="M36" s="80"/>
      <c r="N36" s="80"/>
      <c r="O36" s="79"/>
      <c r="P36" s="80"/>
      <c r="Q36" s="80"/>
      <c r="R36" s="79"/>
      <c r="S36" s="63"/>
    </row>
    <row r="37" spans="1:20" ht="106.5" customHeight="1" x14ac:dyDescent="0.2">
      <c r="A37" s="9">
        <v>2</v>
      </c>
      <c r="B37" s="128" t="s">
        <v>54</v>
      </c>
      <c r="C37" s="129"/>
      <c r="D37" s="129"/>
      <c r="E37" s="129"/>
      <c r="F37" s="129"/>
      <c r="G37" s="129"/>
      <c r="H37" s="129"/>
      <c r="I37" s="129"/>
      <c r="J37" s="130"/>
      <c r="K37" s="79"/>
      <c r="L37" s="80"/>
      <c r="M37" s="79"/>
      <c r="N37" s="79"/>
      <c r="O37" s="80"/>
      <c r="P37" s="79"/>
      <c r="Q37" s="79"/>
      <c r="R37" s="80"/>
      <c r="S37" s="63"/>
    </row>
    <row r="38" spans="1:20" ht="35.25" customHeight="1" x14ac:dyDescent="0.2">
      <c r="A38" s="9">
        <v>3</v>
      </c>
      <c r="B38" s="128" t="s">
        <v>53</v>
      </c>
      <c r="C38" s="129"/>
      <c r="D38" s="129"/>
      <c r="E38" s="129"/>
      <c r="F38" s="129"/>
      <c r="G38" s="129"/>
      <c r="H38" s="129"/>
      <c r="I38" s="129"/>
      <c r="J38" s="130"/>
      <c r="K38" s="79"/>
      <c r="L38" s="80"/>
      <c r="M38" s="79"/>
      <c r="N38" s="79"/>
      <c r="O38" s="80"/>
      <c r="P38" s="79"/>
      <c r="Q38" s="79"/>
      <c r="R38" s="80"/>
      <c r="S38" s="63"/>
    </row>
    <row r="39" spans="1:20" ht="81.75" customHeight="1" x14ac:dyDescent="0.2">
      <c r="A39" s="9">
        <v>4</v>
      </c>
      <c r="B39" s="128" t="s">
        <v>55</v>
      </c>
      <c r="C39" s="129"/>
      <c r="D39" s="129"/>
      <c r="E39" s="129"/>
      <c r="F39" s="129"/>
      <c r="G39" s="129"/>
      <c r="H39" s="129"/>
      <c r="I39" s="129"/>
      <c r="J39" s="130"/>
      <c r="K39" s="79"/>
      <c r="L39" s="80"/>
      <c r="M39" s="79"/>
      <c r="N39" s="79"/>
      <c r="O39" s="80"/>
      <c r="P39" s="79"/>
      <c r="Q39" s="79"/>
      <c r="R39" s="80"/>
      <c r="S39" s="63"/>
    </row>
    <row r="40" spans="1:20" ht="53.25" customHeight="1" x14ac:dyDescent="0.2">
      <c r="A40" s="9">
        <v>5</v>
      </c>
      <c r="B40" s="128" t="s">
        <v>56</v>
      </c>
      <c r="C40" s="129"/>
      <c r="D40" s="129"/>
      <c r="E40" s="129"/>
      <c r="F40" s="129"/>
      <c r="G40" s="129"/>
      <c r="H40" s="129"/>
      <c r="I40" s="129"/>
      <c r="J40" s="130"/>
      <c r="K40" s="79"/>
      <c r="L40" s="80"/>
      <c r="M40" s="79"/>
      <c r="N40" s="79"/>
      <c r="O40" s="80"/>
      <c r="P40" s="79"/>
      <c r="Q40" s="79"/>
      <c r="R40" s="80"/>
      <c r="S40" s="63"/>
    </row>
    <row r="41" spans="1:20" ht="66" customHeight="1" x14ac:dyDescent="0.2">
      <c r="A41" s="9">
        <v>6</v>
      </c>
      <c r="B41" s="128" t="s">
        <v>177</v>
      </c>
      <c r="C41" s="129"/>
      <c r="D41" s="129"/>
      <c r="E41" s="129"/>
      <c r="F41" s="129"/>
      <c r="G41" s="129"/>
      <c r="H41" s="129"/>
      <c r="I41" s="129"/>
      <c r="J41" s="130"/>
      <c r="K41" s="68" t="s">
        <v>179</v>
      </c>
      <c r="L41" s="66">
        <f>L36*231.66</f>
        <v>0</v>
      </c>
      <c r="M41" s="68" t="s">
        <v>179</v>
      </c>
      <c r="N41" s="68" t="s">
        <v>179</v>
      </c>
      <c r="O41" s="68" t="s">
        <v>179</v>
      </c>
      <c r="P41" s="68" t="s">
        <v>179</v>
      </c>
      <c r="Q41" s="68" t="s">
        <v>179</v>
      </c>
      <c r="R41" s="68" t="s">
        <v>179</v>
      </c>
      <c r="S41" s="67">
        <f>L41</f>
        <v>0</v>
      </c>
    </row>
    <row r="42" spans="1:20" ht="65.25" customHeight="1" x14ac:dyDescent="0.2">
      <c r="A42" s="9">
        <v>7</v>
      </c>
      <c r="B42" s="128" t="s">
        <v>146</v>
      </c>
      <c r="C42" s="129"/>
      <c r="D42" s="129"/>
      <c r="E42" s="129"/>
      <c r="F42" s="129"/>
      <c r="G42" s="129"/>
      <c r="H42" s="129"/>
      <c r="I42" s="129"/>
      <c r="J42" s="130"/>
      <c r="K42" s="68" t="s">
        <v>179</v>
      </c>
      <c r="L42" s="68" t="s">
        <v>179</v>
      </c>
      <c r="M42" s="68" t="s">
        <v>179</v>
      </c>
      <c r="N42" s="68" t="s">
        <v>179</v>
      </c>
      <c r="O42" s="66">
        <f>O36*555.98</f>
        <v>0</v>
      </c>
      <c r="P42" s="68" t="s">
        <v>179</v>
      </c>
      <c r="Q42" s="68" t="s">
        <v>179</v>
      </c>
      <c r="R42" s="66">
        <f>R36*772.2</f>
        <v>0</v>
      </c>
      <c r="S42" s="67">
        <f>O42+R42</f>
        <v>0</v>
      </c>
      <c r="T42" s="10"/>
    </row>
    <row r="43" spans="1:20" ht="66" customHeight="1" x14ac:dyDescent="0.2">
      <c r="A43" s="9">
        <v>8</v>
      </c>
      <c r="B43" s="128" t="s">
        <v>116</v>
      </c>
      <c r="C43" s="129"/>
      <c r="D43" s="129"/>
      <c r="E43" s="129"/>
      <c r="F43" s="129"/>
      <c r="G43" s="129"/>
      <c r="H43" s="129"/>
      <c r="I43" s="129"/>
      <c r="J43" s="130"/>
      <c r="K43" s="66">
        <f>K37*231.66</f>
        <v>0</v>
      </c>
      <c r="L43" s="68" t="s">
        <v>179</v>
      </c>
      <c r="M43" s="66">
        <f>M37*231.66</f>
        <v>0</v>
      </c>
      <c r="N43" s="68" t="s">
        <v>179</v>
      </c>
      <c r="O43" s="68" t="s">
        <v>179</v>
      </c>
      <c r="P43" s="68" t="s">
        <v>179</v>
      </c>
      <c r="Q43" s="68" t="s">
        <v>179</v>
      </c>
      <c r="R43" s="68" t="s">
        <v>179</v>
      </c>
      <c r="S43" s="67">
        <f>K43+M43</f>
        <v>0</v>
      </c>
      <c r="T43" s="10"/>
    </row>
    <row r="44" spans="1:20" ht="77.25" customHeight="1" x14ac:dyDescent="0.2">
      <c r="A44" s="9">
        <v>9</v>
      </c>
      <c r="B44" s="128" t="s">
        <v>147</v>
      </c>
      <c r="C44" s="129"/>
      <c r="D44" s="129"/>
      <c r="E44" s="129"/>
      <c r="F44" s="129"/>
      <c r="G44" s="129"/>
      <c r="H44" s="129"/>
      <c r="I44" s="129"/>
      <c r="J44" s="130"/>
      <c r="K44" s="68" t="s">
        <v>179</v>
      </c>
      <c r="L44" s="68" t="s">
        <v>179</v>
      </c>
      <c r="M44" s="68" t="s">
        <v>179</v>
      </c>
      <c r="N44" s="66">
        <f>N37*432.43</f>
        <v>0</v>
      </c>
      <c r="O44" s="68" t="s">
        <v>179</v>
      </c>
      <c r="P44" s="66">
        <f>P37*555.98</f>
        <v>0</v>
      </c>
      <c r="Q44" s="66">
        <f>Q37*772.2</f>
        <v>0</v>
      </c>
      <c r="R44" s="68" t="s">
        <v>179</v>
      </c>
      <c r="S44" s="67">
        <f>N44+P44+Q44</f>
        <v>0</v>
      </c>
    </row>
    <row r="45" spans="1:20" ht="67.5" customHeight="1" x14ac:dyDescent="0.2">
      <c r="A45" s="9">
        <v>10</v>
      </c>
      <c r="B45" s="128" t="s">
        <v>117</v>
      </c>
      <c r="C45" s="129"/>
      <c r="D45" s="129"/>
      <c r="E45" s="129"/>
      <c r="F45" s="129"/>
      <c r="G45" s="129"/>
      <c r="H45" s="129"/>
      <c r="I45" s="129"/>
      <c r="J45" s="130"/>
      <c r="K45" s="66">
        <f>K38*231.66</f>
        <v>0</v>
      </c>
      <c r="L45" s="68" t="s">
        <v>179</v>
      </c>
      <c r="M45" s="66">
        <f>M38*231.66</f>
        <v>0</v>
      </c>
      <c r="N45" s="68" t="s">
        <v>179</v>
      </c>
      <c r="O45" s="68" t="s">
        <v>179</v>
      </c>
      <c r="P45" s="68" t="s">
        <v>179</v>
      </c>
      <c r="Q45" s="68" t="s">
        <v>179</v>
      </c>
      <c r="R45" s="68" t="s">
        <v>179</v>
      </c>
      <c r="S45" s="67">
        <f>K45+M45</f>
        <v>0</v>
      </c>
    </row>
    <row r="46" spans="1:20" ht="76.5" customHeight="1" x14ac:dyDescent="0.2">
      <c r="A46" s="9">
        <v>11</v>
      </c>
      <c r="B46" s="128" t="s">
        <v>148</v>
      </c>
      <c r="C46" s="129"/>
      <c r="D46" s="129"/>
      <c r="E46" s="129"/>
      <c r="F46" s="129"/>
      <c r="G46" s="129"/>
      <c r="H46" s="129"/>
      <c r="I46" s="129"/>
      <c r="J46" s="130"/>
      <c r="K46" s="68" t="s">
        <v>179</v>
      </c>
      <c r="L46" s="68" t="s">
        <v>179</v>
      </c>
      <c r="M46" s="68" t="s">
        <v>179</v>
      </c>
      <c r="N46" s="66">
        <f>N38*432.43</f>
        <v>0</v>
      </c>
      <c r="O46" s="68" t="s">
        <v>179</v>
      </c>
      <c r="P46" s="66">
        <f>P38*555.98</f>
        <v>0</v>
      </c>
      <c r="Q46" s="66">
        <f>Q38*772.2</f>
        <v>0</v>
      </c>
      <c r="R46" s="68" t="s">
        <v>179</v>
      </c>
      <c r="S46" s="67">
        <f>N46+P46+Q46</f>
        <v>0</v>
      </c>
    </row>
    <row r="47" spans="1:20" ht="63.75" customHeight="1" x14ac:dyDescent="0.2">
      <c r="A47" s="9">
        <v>12</v>
      </c>
      <c r="B47" s="128" t="s">
        <v>118</v>
      </c>
      <c r="C47" s="129"/>
      <c r="D47" s="129"/>
      <c r="E47" s="129"/>
      <c r="F47" s="129"/>
      <c r="G47" s="129"/>
      <c r="H47" s="129"/>
      <c r="I47" s="129"/>
      <c r="J47" s="130"/>
      <c r="K47" s="66">
        <f>K39*231.66</f>
        <v>0</v>
      </c>
      <c r="L47" s="68" t="s">
        <v>179</v>
      </c>
      <c r="M47" s="66">
        <f>M39*231.66</f>
        <v>0</v>
      </c>
      <c r="N47" s="68" t="s">
        <v>179</v>
      </c>
      <c r="O47" s="68" t="s">
        <v>179</v>
      </c>
      <c r="P47" s="68" t="s">
        <v>179</v>
      </c>
      <c r="Q47" s="68" t="s">
        <v>179</v>
      </c>
      <c r="R47" s="68" t="s">
        <v>179</v>
      </c>
      <c r="S47" s="67">
        <f>K47+M47</f>
        <v>0</v>
      </c>
    </row>
    <row r="48" spans="1:20" ht="77.25" customHeight="1" x14ac:dyDescent="0.2">
      <c r="A48" s="9">
        <v>13</v>
      </c>
      <c r="B48" s="128" t="s">
        <v>149</v>
      </c>
      <c r="C48" s="129"/>
      <c r="D48" s="129"/>
      <c r="E48" s="129"/>
      <c r="F48" s="129"/>
      <c r="G48" s="129"/>
      <c r="H48" s="129"/>
      <c r="I48" s="129"/>
      <c r="J48" s="130"/>
      <c r="K48" s="68" t="s">
        <v>179</v>
      </c>
      <c r="L48" s="68" t="s">
        <v>179</v>
      </c>
      <c r="M48" s="68" t="s">
        <v>179</v>
      </c>
      <c r="N48" s="66">
        <f>N39*432.43</f>
        <v>0</v>
      </c>
      <c r="O48" s="68" t="s">
        <v>179</v>
      </c>
      <c r="P48" s="66">
        <f>P39*555.98</f>
        <v>0</v>
      </c>
      <c r="Q48" s="66">
        <f>Q39*772.2</f>
        <v>0</v>
      </c>
      <c r="R48" s="68" t="s">
        <v>179</v>
      </c>
      <c r="S48" s="67">
        <f>N48+P48+Q48</f>
        <v>0</v>
      </c>
    </row>
    <row r="49" spans="1:19" ht="102" customHeight="1" x14ac:dyDescent="0.2">
      <c r="A49" s="9">
        <v>14</v>
      </c>
      <c r="B49" s="128" t="s">
        <v>150</v>
      </c>
      <c r="C49" s="129"/>
      <c r="D49" s="129"/>
      <c r="E49" s="129"/>
      <c r="F49" s="129"/>
      <c r="G49" s="129"/>
      <c r="H49" s="129"/>
      <c r="I49" s="129"/>
      <c r="J49" s="130"/>
      <c r="K49" s="66">
        <f>K40*231.66</f>
        <v>0</v>
      </c>
      <c r="L49" s="68" t="s">
        <v>179</v>
      </c>
      <c r="M49" s="66">
        <f>M40*231.66</f>
        <v>0</v>
      </c>
      <c r="N49" s="66">
        <f>N40*432.43</f>
        <v>0</v>
      </c>
      <c r="O49" s="68" t="s">
        <v>179</v>
      </c>
      <c r="P49" s="66">
        <f>P40*555.98</f>
        <v>0</v>
      </c>
      <c r="Q49" s="66">
        <f>Q40*772.2</f>
        <v>0</v>
      </c>
      <c r="R49" s="68" t="s">
        <v>179</v>
      </c>
      <c r="S49" s="67">
        <f>K49+M49+N49+P49+Q49</f>
        <v>0</v>
      </c>
    </row>
    <row r="50" spans="1:19" ht="28.5" customHeight="1" x14ac:dyDescent="0.2">
      <c r="A50" s="9">
        <v>15</v>
      </c>
      <c r="B50" s="128" t="s">
        <v>57</v>
      </c>
      <c r="C50" s="129"/>
      <c r="D50" s="129"/>
      <c r="E50" s="129"/>
      <c r="F50" s="129"/>
      <c r="G50" s="129"/>
      <c r="H50" s="129"/>
      <c r="I50" s="129"/>
      <c r="J50" s="130"/>
      <c r="K50" s="67">
        <f>K43+K45+K47+K49</f>
        <v>0</v>
      </c>
      <c r="L50" s="67">
        <f>L41</f>
        <v>0</v>
      </c>
      <c r="M50" s="67">
        <f>M43+M45+M47+M49</f>
        <v>0</v>
      </c>
      <c r="N50" s="67">
        <f>N44+N46+N48+N49</f>
        <v>0</v>
      </c>
      <c r="O50" s="67">
        <f>O42</f>
        <v>0</v>
      </c>
      <c r="P50" s="67">
        <f>P44+P46+P48+P49</f>
        <v>0</v>
      </c>
      <c r="Q50" s="67">
        <f>SUM(Q44+Q46+Q48+Q49)</f>
        <v>0</v>
      </c>
      <c r="R50" s="67">
        <f>R42</f>
        <v>0</v>
      </c>
      <c r="S50" s="67">
        <f>SUM(S41:S49)</f>
        <v>0</v>
      </c>
    </row>
    <row r="51" spans="1:19" ht="14.25" x14ac:dyDescent="0.2">
      <c r="A51" s="8"/>
      <c r="B51" s="6"/>
      <c r="C51" s="6"/>
    </row>
    <row r="52" spans="1:19" ht="30" customHeight="1" thickBot="1" x14ac:dyDescent="0.25">
      <c r="A52" s="140" t="s">
        <v>45</v>
      </c>
      <c r="B52" s="140"/>
      <c r="C52" s="140"/>
      <c r="D52" s="140"/>
      <c r="E52" s="140"/>
      <c r="F52" s="140"/>
      <c r="G52" s="140"/>
      <c r="H52" s="140"/>
      <c r="I52" s="140"/>
      <c r="J52" s="140"/>
      <c r="K52" s="140"/>
      <c r="L52" s="140"/>
      <c r="M52" s="140"/>
      <c r="N52" s="140"/>
      <c r="O52" s="140"/>
      <c r="P52" s="140"/>
      <c r="Q52" s="140"/>
      <c r="R52" s="140"/>
      <c r="S52" s="140"/>
    </row>
    <row r="53" spans="1:19" ht="18.75" customHeight="1" thickBot="1" x14ac:dyDescent="0.25">
      <c r="A53" s="40" t="s">
        <v>44</v>
      </c>
      <c r="B53" s="17"/>
      <c r="C53" s="17"/>
      <c r="D53" s="17"/>
      <c r="E53" s="17"/>
      <c r="G53" s="17"/>
      <c r="H53" s="17"/>
      <c r="I53" s="20">
        <f>S50</f>
        <v>0</v>
      </c>
      <c r="J53" s="17"/>
      <c r="K53" s="16"/>
    </row>
    <row r="54" spans="1:19" ht="18.75" customHeight="1" x14ac:dyDescent="0.2">
      <c r="A54" s="40"/>
      <c r="B54" s="17"/>
      <c r="C54" s="17"/>
      <c r="D54" s="17"/>
      <c r="E54" s="17"/>
      <c r="F54" s="22"/>
      <c r="G54" s="17"/>
      <c r="H54" s="17"/>
      <c r="I54" s="17"/>
      <c r="J54" s="17"/>
      <c r="K54" s="16"/>
    </row>
    <row r="55" spans="1:19" ht="18.75" customHeight="1" x14ac:dyDescent="0.2">
      <c r="A55" s="40"/>
      <c r="B55" s="17"/>
      <c r="C55" s="17"/>
      <c r="D55" s="17"/>
      <c r="E55" s="17"/>
      <c r="F55" s="22"/>
      <c r="G55" s="17"/>
      <c r="H55" s="17"/>
      <c r="I55" s="17"/>
      <c r="J55" s="17"/>
      <c r="K55" s="16"/>
    </row>
    <row r="56" spans="1:19" ht="34.5" customHeight="1" x14ac:dyDescent="0.25">
      <c r="A56" s="96" t="s">
        <v>41</v>
      </c>
      <c r="B56" s="131"/>
      <c r="C56" s="131"/>
      <c r="D56" s="131"/>
      <c r="E56" s="131"/>
      <c r="F56" s="131"/>
      <c r="G56" s="131"/>
      <c r="H56" s="131"/>
      <c r="I56" s="131"/>
      <c r="J56" s="131"/>
      <c r="K56" s="131"/>
      <c r="L56" s="131"/>
      <c r="M56" s="131"/>
      <c r="N56" s="131"/>
      <c r="O56" s="131"/>
      <c r="P56" s="131"/>
      <c r="Q56" s="131"/>
      <c r="R56" s="131"/>
      <c r="S56" s="131"/>
    </row>
    <row r="57" spans="1:19" ht="18" x14ac:dyDescent="0.25">
      <c r="A57" s="77"/>
      <c r="B57" s="77"/>
      <c r="C57" s="77"/>
      <c r="D57" s="77"/>
      <c r="E57" s="77"/>
      <c r="F57" s="77"/>
      <c r="G57" s="77"/>
      <c r="H57" s="77"/>
      <c r="I57" s="77"/>
      <c r="J57" s="77"/>
      <c r="K57" s="77"/>
      <c r="L57" s="77"/>
      <c r="M57" s="77"/>
      <c r="N57" s="77"/>
      <c r="O57" s="77"/>
      <c r="P57" s="77"/>
      <c r="Q57" s="77"/>
      <c r="R57" s="77"/>
      <c r="S57" s="77"/>
    </row>
    <row r="58" spans="1:19" ht="67.5" customHeight="1" x14ac:dyDescent="0.2">
      <c r="A58" s="97" t="s">
        <v>6</v>
      </c>
      <c r="B58" s="97" t="s">
        <v>24</v>
      </c>
      <c r="C58" s="97"/>
      <c r="D58" s="97"/>
      <c r="E58" s="97"/>
      <c r="F58" s="97"/>
      <c r="G58" s="97"/>
      <c r="H58" s="97"/>
      <c r="I58" s="97"/>
      <c r="J58" s="97"/>
      <c r="K58" s="119" t="s">
        <v>25</v>
      </c>
      <c r="L58" s="120"/>
      <c r="M58" s="120"/>
      <c r="N58" s="120"/>
      <c r="O58" s="120"/>
      <c r="P58" s="120"/>
      <c r="Q58" s="120"/>
      <c r="R58" s="141"/>
      <c r="S58" s="71" t="s">
        <v>7</v>
      </c>
    </row>
    <row r="59" spans="1:19" x14ac:dyDescent="0.2">
      <c r="A59" s="97"/>
      <c r="B59" s="97"/>
      <c r="C59" s="97"/>
      <c r="D59" s="97"/>
      <c r="E59" s="97"/>
      <c r="F59" s="97"/>
      <c r="G59" s="97"/>
      <c r="H59" s="97"/>
      <c r="I59" s="97"/>
      <c r="J59" s="97"/>
      <c r="K59" s="71" t="s">
        <v>8</v>
      </c>
      <c r="L59" s="71" t="s">
        <v>9</v>
      </c>
      <c r="M59" s="71" t="s">
        <v>10</v>
      </c>
      <c r="N59" s="71" t="s">
        <v>11</v>
      </c>
      <c r="O59" s="71" t="s">
        <v>12</v>
      </c>
      <c r="P59" s="71" t="s">
        <v>13</v>
      </c>
      <c r="Q59" s="71" t="s">
        <v>14</v>
      </c>
      <c r="R59" s="34" t="s">
        <v>15</v>
      </c>
      <c r="S59" s="71"/>
    </row>
    <row r="60" spans="1:19" s="69" customFormat="1" ht="15" customHeight="1" x14ac:dyDescent="0.25">
      <c r="A60" s="61">
        <v>1</v>
      </c>
      <c r="B60" s="134">
        <v>2</v>
      </c>
      <c r="C60" s="135"/>
      <c r="D60" s="135"/>
      <c r="E60" s="135"/>
      <c r="F60" s="135"/>
      <c r="G60" s="135"/>
      <c r="H60" s="135"/>
      <c r="I60" s="135"/>
      <c r="J60" s="136"/>
      <c r="K60" s="61">
        <v>3</v>
      </c>
      <c r="L60" s="61">
        <v>4</v>
      </c>
      <c r="M60" s="61">
        <v>5</v>
      </c>
      <c r="N60" s="61">
        <v>6</v>
      </c>
      <c r="O60" s="61">
        <v>7</v>
      </c>
      <c r="P60" s="61">
        <v>8</v>
      </c>
      <c r="Q60" s="61">
        <v>9</v>
      </c>
      <c r="R60" s="78">
        <v>10</v>
      </c>
      <c r="S60" s="61">
        <v>11</v>
      </c>
    </row>
    <row r="61" spans="1:19" ht="26.45" customHeight="1" x14ac:dyDescent="0.2">
      <c r="A61" s="61">
        <v>1</v>
      </c>
      <c r="B61" s="137" t="s">
        <v>58</v>
      </c>
      <c r="C61" s="138"/>
      <c r="D61" s="138"/>
      <c r="E61" s="138"/>
      <c r="F61" s="138"/>
      <c r="G61" s="138"/>
      <c r="H61" s="138"/>
      <c r="I61" s="138"/>
      <c r="J61" s="139"/>
      <c r="K61" s="81"/>
      <c r="L61" s="81"/>
      <c r="M61" s="81"/>
      <c r="N61" s="81"/>
      <c r="O61" s="81"/>
      <c r="P61" s="81"/>
      <c r="Q61" s="81"/>
      <c r="R61" s="82"/>
      <c r="S61" s="63"/>
    </row>
    <row r="62" spans="1:19" ht="65.25" customHeight="1" x14ac:dyDescent="0.2">
      <c r="A62" s="9">
        <v>2</v>
      </c>
      <c r="B62" s="128" t="s">
        <v>103</v>
      </c>
      <c r="C62" s="129"/>
      <c r="D62" s="129"/>
      <c r="E62" s="129"/>
      <c r="F62" s="129"/>
      <c r="G62" s="129"/>
      <c r="H62" s="129"/>
      <c r="I62" s="129"/>
      <c r="J62" s="130"/>
      <c r="K62" s="62">
        <f>K61*138.6</f>
        <v>0</v>
      </c>
      <c r="L62" s="62">
        <f>L61*138.6</f>
        <v>0</v>
      </c>
      <c r="M62" s="62">
        <f>M61*138.6</f>
        <v>0</v>
      </c>
      <c r="N62" s="62">
        <f>N61*69.3</f>
        <v>0</v>
      </c>
      <c r="O62" s="62">
        <f>O61*69.3</f>
        <v>0</v>
      </c>
      <c r="P62" s="62">
        <f>P61*69.3</f>
        <v>0</v>
      </c>
      <c r="Q62" s="62">
        <f>Q61*69.3</f>
        <v>0</v>
      </c>
      <c r="R62" s="83">
        <f>R61*69.3</f>
        <v>0</v>
      </c>
      <c r="S62" s="62">
        <f>K62+L62+M62+N62+O62+P62+Q62+R62</f>
        <v>0</v>
      </c>
    </row>
    <row r="63" spans="1:19" ht="21.75" customHeight="1" x14ac:dyDescent="0.2">
      <c r="A63" s="8"/>
      <c r="B63" s="6"/>
      <c r="C63" s="6"/>
    </row>
    <row r="64" spans="1:19" ht="42" customHeight="1" thickBot="1" x14ac:dyDescent="0.25">
      <c r="A64" s="142" t="s">
        <v>42</v>
      </c>
      <c r="B64" s="142"/>
      <c r="C64" s="142"/>
      <c r="D64" s="142"/>
      <c r="E64" s="142"/>
      <c r="F64" s="142"/>
      <c r="G64" s="142"/>
      <c r="H64" s="142"/>
      <c r="I64" s="142"/>
      <c r="J64" s="142"/>
      <c r="K64" s="142"/>
      <c r="L64" s="142"/>
      <c r="M64" s="142"/>
      <c r="N64" s="142"/>
      <c r="O64" s="142"/>
      <c r="P64" s="142"/>
      <c r="Q64" s="142"/>
      <c r="R64" s="142"/>
      <c r="S64" s="142"/>
    </row>
    <row r="65" spans="1:19" ht="13.5" thickBot="1" x14ac:dyDescent="0.25">
      <c r="A65" s="40" t="s">
        <v>43</v>
      </c>
      <c r="B65" s="40"/>
      <c r="C65" s="40"/>
      <c r="D65" s="40"/>
      <c r="F65" s="40"/>
      <c r="G65" s="20">
        <f>S62</f>
        <v>0</v>
      </c>
      <c r="H65" s="40"/>
      <c r="I65" s="40"/>
      <c r="J65" s="40"/>
      <c r="K65" s="40"/>
      <c r="L65" s="22"/>
      <c r="M65" s="18"/>
    </row>
    <row r="66" spans="1:19" x14ac:dyDescent="0.2">
      <c r="A66" s="40"/>
      <c r="B66" s="40"/>
      <c r="C66" s="40"/>
      <c r="D66" s="40"/>
      <c r="E66" s="40"/>
      <c r="F66" s="40"/>
      <c r="G66" s="40"/>
      <c r="H66" s="40"/>
      <c r="I66" s="40"/>
      <c r="J66" s="40"/>
      <c r="K66" s="40"/>
      <c r="L66" s="22"/>
      <c r="M66" s="18"/>
    </row>
    <row r="67" spans="1:19" ht="26.25" customHeight="1" x14ac:dyDescent="0.2">
      <c r="A67" s="40"/>
      <c r="B67" s="40"/>
      <c r="C67" s="40"/>
      <c r="D67" s="40"/>
      <c r="E67" s="40"/>
      <c r="F67" s="40"/>
      <c r="G67" s="40"/>
      <c r="H67" s="40"/>
      <c r="I67" s="40"/>
      <c r="J67" s="40"/>
      <c r="K67" s="40"/>
      <c r="M67" s="18"/>
    </row>
    <row r="68" spans="1:19" ht="68.25" customHeight="1" x14ac:dyDescent="0.25">
      <c r="A68" s="96" t="s">
        <v>79</v>
      </c>
      <c r="B68" s="96"/>
      <c r="C68" s="96"/>
      <c r="D68" s="96"/>
      <c r="E68" s="96"/>
      <c r="F68" s="96"/>
      <c r="G68" s="96"/>
      <c r="H68" s="96"/>
      <c r="I68" s="96"/>
      <c r="J68" s="96"/>
      <c r="K68" s="96"/>
      <c r="L68" s="96"/>
      <c r="M68" s="96"/>
      <c r="N68" s="96"/>
      <c r="O68" s="96"/>
      <c r="P68" s="96"/>
      <c r="Q68" s="96"/>
      <c r="R68" s="96"/>
      <c r="S68" s="96"/>
    </row>
    <row r="69" spans="1:19" x14ac:dyDescent="0.2">
      <c r="A69" s="40"/>
      <c r="B69" s="40"/>
      <c r="C69" s="40"/>
      <c r="D69" s="40"/>
      <c r="E69" s="40"/>
      <c r="F69" s="40"/>
      <c r="G69" s="40"/>
      <c r="H69" s="40"/>
      <c r="I69" s="40"/>
      <c r="J69" s="40"/>
      <c r="K69" s="40"/>
      <c r="L69" s="22"/>
      <c r="M69" s="18"/>
    </row>
    <row r="70" spans="1:19" ht="66.75" customHeight="1" x14ac:dyDescent="0.2">
      <c r="A70" s="97" t="s">
        <v>6</v>
      </c>
      <c r="B70" s="97" t="s">
        <v>24</v>
      </c>
      <c r="C70" s="97"/>
      <c r="D70" s="97"/>
      <c r="E70" s="97"/>
      <c r="F70" s="97"/>
      <c r="G70" s="97"/>
      <c r="H70" s="97"/>
      <c r="I70" s="97"/>
      <c r="J70" s="97"/>
      <c r="K70" s="119" t="s">
        <v>25</v>
      </c>
      <c r="L70" s="120"/>
      <c r="M70" s="120"/>
      <c r="N70" s="120"/>
      <c r="O70" s="120"/>
      <c r="P70" s="120"/>
      <c r="Q70" s="120"/>
      <c r="R70" s="141"/>
      <c r="S70" s="98" t="s">
        <v>7</v>
      </c>
    </row>
    <row r="71" spans="1:19" ht="30" customHeight="1" x14ac:dyDescent="0.2">
      <c r="A71" s="97"/>
      <c r="B71" s="97"/>
      <c r="C71" s="97"/>
      <c r="D71" s="97"/>
      <c r="E71" s="97"/>
      <c r="F71" s="97"/>
      <c r="G71" s="97"/>
      <c r="H71" s="97"/>
      <c r="I71" s="97"/>
      <c r="J71" s="97"/>
      <c r="K71" s="71" t="s">
        <v>8</v>
      </c>
      <c r="L71" s="71" t="s">
        <v>9</v>
      </c>
      <c r="M71" s="71" t="s">
        <v>10</v>
      </c>
      <c r="N71" s="71" t="s">
        <v>11</v>
      </c>
      <c r="O71" s="71" t="s">
        <v>12</v>
      </c>
      <c r="P71" s="71" t="s">
        <v>13</v>
      </c>
      <c r="Q71" s="71" t="s">
        <v>14</v>
      </c>
      <c r="R71" s="71" t="s">
        <v>15</v>
      </c>
      <c r="S71" s="99"/>
    </row>
    <row r="72" spans="1:19" s="69" customFormat="1" x14ac:dyDescent="0.25">
      <c r="A72" s="61">
        <v>1</v>
      </c>
      <c r="B72" s="134">
        <v>2</v>
      </c>
      <c r="C72" s="135"/>
      <c r="D72" s="135"/>
      <c r="E72" s="135"/>
      <c r="F72" s="135"/>
      <c r="G72" s="135"/>
      <c r="H72" s="135"/>
      <c r="I72" s="135"/>
      <c r="J72" s="136"/>
      <c r="K72" s="61">
        <v>3</v>
      </c>
      <c r="L72" s="61">
        <v>4</v>
      </c>
      <c r="M72" s="61">
        <v>5</v>
      </c>
      <c r="N72" s="61">
        <v>6</v>
      </c>
      <c r="O72" s="61">
        <v>7</v>
      </c>
      <c r="P72" s="61">
        <v>8</v>
      </c>
      <c r="Q72" s="61">
        <v>9</v>
      </c>
      <c r="R72" s="61">
        <v>10</v>
      </c>
      <c r="S72" s="61">
        <v>11</v>
      </c>
    </row>
    <row r="73" spans="1:19" ht="93.75" customHeight="1" x14ac:dyDescent="0.2">
      <c r="A73" s="9">
        <v>1</v>
      </c>
      <c r="B73" s="128" t="s">
        <v>185</v>
      </c>
      <c r="C73" s="129"/>
      <c r="D73" s="129"/>
      <c r="E73" s="129"/>
      <c r="F73" s="129"/>
      <c r="G73" s="129"/>
      <c r="H73" s="129"/>
      <c r="I73" s="129"/>
      <c r="J73" s="130"/>
      <c r="K73" s="79"/>
      <c r="L73" s="79"/>
      <c r="M73" s="79"/>
      <c r="N73" s="79"/>
      <c r="O73" s="79"/>
      <c r="P73" s="79"/>
      <c r="Q73" s="79"/>
      <c r="R73" s="79"/>
      <c r="S73" s="63"/>
    </row>
    <row r="74" spans="1:19" ht="93.75" customHeight="1" x14ac:dyDescent="0.2">
      <c r="A74" s="9">
        <v>2</v>
      </c>
      <c r="B74" s="128" t="s">
        <v>186</v>
      </c>
      <c r="C74" s="129"/>
      <c r="D74" s="129"/>
      <c r="E74" s="129"/>
      <c r="F74" s="129"/>
      <c r="G74" s="129"/>
      <c r="H74" s="129"/>
      <c r="I74" s="129"/>
      <c r="J74" s="130"/>
      <c r="K74" s="79"/>
      <c r="L74" s="79"/>
      <c r="M74" s="79"/>
      <c r="N74" s="79"/>
      <c r="O74" s="79"/>
      <c r="P74" s="79"/>
      <c r="Q74" s="79"/>
      <c r="R74" s="79"/>
      <c r="S74" s="63"/>
    </row>
    <row r="75" spans="1:19" ht="42.75" customHeight="1" x14ac:dyDescent="0.2">
      <c r="A75" s="9">
        <v>3</v>
      </c>
      <c r="B75" s="128" t="s">
        <v>59</v>
      </c>
      <c r="C75" s="129"/>
      <c r="D75" s="129"/>
      <c r="E75" s="129"/>
      <c r="F75" s="129"/>
      <c r="G75" s="129"/>
      <c r="H75" s="129"/>
      <c r="I75" s="129"/>
      <c r="J75" s="130"/>
      <c r="K75" s="79"/>
      <c r="L75" s="79"/>
      <c r="M75" s="79"/>
      <c r="N75" s="79"/>
      <c r="O75" s="79"/>
      <c r="P75" s="79"/>
      <c r="Q75" s="79"/>
      <c r="R75" s="79"/>
      <c r="S75" s="63"/>
    </row>
    <row r="76" spans="1:19" ht="54" customHeight="1" x14ac:dyDescent="0.2">
      <c r="A76" s="9">
        <v>4</v>
      </c>
      <c r="B76" s="128" t="s">
        <v>60</v>
      </c>
      <c r="C76" s="129"/>
      <c r="D76" s="129"/>
      <c r="E76" s="129"/>
      <c r="F76" s="129"/>
      <c r="G76" s="129"/>
      <c r="H76" s="129"/>
      <c r="I76" s="129"/>
      <c r="J76" s="130"/>
      <c r="K76" s="80"/>
      <c r="L76" s="80"/>
      <c r="M76" s="80"/>
      <c r="N76" s="80"/>
      <c r="O76" s="79"/>
      <c r="P76" s="79"/>
      <c r="Q76" s="80"/>
      <c r="R76" s="79"/>
      <c r="S76" s="63"/>
    </row>
    <row r="77" spans="1:19" ht="53.25" customHeight="1" x14ac:dyDescent="0.2">
      <c r="A77" s="9">
        <v>5</v>
      </c>
      <c r="B77" s="128" t="s">
        <v>187</v>
      </c>
      <c r="C77" s="129"/>
      <c r="D77" s="129"/>
      <c r="E77" s="129"/>
      <c r="F77" s="129"/>
      <c r="G77" s="129"/>
      <c r="H77" s="129"/>
      <c r="I77" s="129"/>
      <c r="J77" s="130"/>
      <c r="K77" s="79"/>
      <c r="L77" s="79"/>
      <c r="M77" s="79"/>
      <c r="N77" s="79"/>
      <c r="O77" s="79"/>
      <c r="P77" s="79"/>
      <c r="Q77" s="79"/>
      <c r="R77" s="79"/>
      <c r="S77" s="63"/>
    </row>
    <row r="78" spans="1:19" ht="53.25" customHeight="1" x14ac:dyDescent="0.2">
      <c r="A78" s="9">
        <v>6</v>
      </c>
      <c r="B78" s="128" t="s">
        <v>188</v>
      </c>
      <c r="C78" s="129"/>
      <c r="D78" s="129"/>
      <c r="E78" s="129"/>
      <c r="F78" s="129"/>
      <c r="G78" s="129"/>
      <c r="H78" s="129"/>
      <c r="I78" s="129"/>
      <c r="J78" s="130"/>
      <c r="K78" s="79"/>
      <c r="L78" s="79"/>
      <c r="M78" s="79"/>
      <c r="N78" s="79"/>
      <c r="O78" s="79"/>
      <c r="P78" s="79"/>
      <c r="Q78" s="79"/>
      <c r="R78" s="79"/>
      <c r="S78" s="68"/>
    </row>
    <row r="79" spans="1:19" ht="45.75" customHeight="1" x14ac:dyDescent="0.2">
      <c r="A79" s="9">
        <v>7</v>
      </c>
      <c r="B79" s="128" t="s">
        <v>61</v>
      </c>
      <c r="C79" s="129"/>
      <c r="D79" s="129"/>
      <c r="E79" s="129"/>
      <c r="F79" s="129"/>
      <c r="G79" s="129"/>
      <c r="H79" s="129"/>
      <c r="I79" s="129"/>
      <c r="J79" s="130"/>
      <c r="K79" s="79"/>
      <c r="L79" s="79"/>
      <c r="M79" s="79"/>
      <c r="N79" s="79"/>
      <c r="O79" s="79"/>
      <c r="P79" s="79"/>
      <c r="Q79" s="79"/>
      <c r="R79" s="79"/>
      <c r="S79" s="68"/>
    </row>
    <row r="80" spans="1:19" ht="65.25" customHeight="1" x14ac:dyDescent="0.2">
      <c r="A80" s="9">
        <v>8</v>
      </c>
      <c r="B80" s="128" t="s">
        <v>119</v>
      </c>
      <c r="C80" s="129"/>
      <c r="D80" s="129"/>
      <c r="E80" s="129"/>
      <c r="F80" s="129"/>
      <c r="G80" s="129"/>
      <c r="H80" s="129"/>
      <c r="I80" s="129"/>
      <c r="J80" s="130"/>
      <c r="K80" s="66">
        <f>K73*193.05</f>
        <v>0</v>
      </c>
      <c r="L80" s="66">
        <f>L73*193.05</f>
        <v>0</v>
      </c>
      <c r="M80" s="66">
        <f>M73*193.05</f>
        <v>0</v>
      </c>
      <c r="N80" s="68"/>
      <c r="O80" s="68"/>
      <c r="P80" s="68"/>
      <c r="Q80" s="68"/>
      <c r="R80" s="68"/>
      <c r="S80" s="67">
        <f>SUM(K80:M80)</f>
        <v>0</v>
      </c>
    </row>
    <row r="81" spans="1:19" ht="67.5" customHeight="1" x14ac:dyDescent="0.2">
      <c r="A81" s="9">
        <v>9</v>
      </c>
      <c r="B81" s="128" t="s">
        <v>120</v>
      </c>
      <c r="C81" s="129"/>
      <c r="D81" s="129"/>
      <c r="E81" s="129"/>
      <c r="F81" s="129"/>
      <c r="G81" s="129"/>
      <c r="H81" s="129"/>
      <c r="I81" s="129"/>
      <c r="J81" s="130"/>
      <c r="K81" s="66">
        <f>K74*231.66</f>
        <v>0</v>
      </c>
      <c r="L81" s="66">
        <f>L74*231.66</f>
        <v>0</v>
      </c>
      <c r="M81" s="66">
        <f>M74*231.66</f>
        <v>0</v>
      </c>
      <c r="N81" s="68"/>
      <c r="O81" s="68"/>
      <c r="P81" s="68"/>
      <c r="Q81" s="68"/>
      <c r="R81" s="68"/>
      <c r="S81" s="67">
        <f>SUM(K81:M81)</f>
        <v>0</v>
      </c>
    </row>
    <row r="82" spans="1:19" ht="81" customHeight="1" x14ac:dyDescent="0.2">
      <c r="A82" s="9">
        <v>10</v>
      </c>
      <c r="B82" s="128" t="s">
        <v>151</v>
      </c>
      <c r="C82" s="129"/>
      <c r="D82" s="129"/>
      <c r="E82" s="129"/>
      <c r="F82" s="129"/>
      <c r="G82" s="129"/>
      <c r="H82" s="129"/>
      <c r="I82" s="129"/>
      <c r="J82" s="130"/>
      <c r="K82" s="68"/>
      <c r="L82" s="68"/>
      <c r="M82" s="68"/>
      <c r="N82" s="66">
        <f>N73*360.36</f>
        <v>0</v>
      </c>
      <c r="O82" s="66">
        <f>O73*463.32</f>
        <v>0</v>
      </c>
      <c r="P82" s="66">
        <f>P73*463.32</f>
        <v>0</v>
      </c>
      <c r="Q82" s="66">
        <f>Q73*643.5</f>
        <v>0</v>
      </c>
      <c r="R82" s="66">
        <f>R73*643.5</f>
        <v>0</v>
      </c>
      <c r="S82" s="67">
        <f>SUM(N82:R82)</f>
        <v>0</v>
      </c>
    </row>
    <row r="83" spans="1:19" ht="79.5" customHeight="1" x14ac:dyDescent="0.2">
      <c r="A83" s="9">
        <v>11</v>
      </c>
      <c r="B83" s="128" t="s">
        <v>152</v>
      </c>
      <c r="C83" s="129"/>
      <c r="D83" s="129"/>
      <c r="E83" s="129"/>
      <c r="F83" s="129"/>
      <c r="G83" s="129"/>
      <c r="H83" s="129"/>
      <c r="I83" s="129"/>
      <c r="J83" s="130"/>
      <c r="K83" s="68"/>
      <c r="L83" s="68"/>
      <c r="M83" s="68"/>
      <c r="N83" s="66">
        <f>N74*432.43</f>
        <v>0</v>
      </c>
      <c r="O83" s="66">
        <f>O74*555.98</f>
        <v>0</v>
      </c>
      <c r="P83" s="66">
        <f>P74*555.98</f>
        <v>0</v>
      </c>
      <c r="Q83" s="66">
        <f>Q74*772.2</f>
        <v>0</v>
      </c>
      <c r="R83" s="66">
        <f>R74*772.2</f>
        <v>0</v>
      </c>
      <c r="S83" s="67">
        <f>SUM(N83:R83)</f>
        <v>0</v>
      </c>
    </row>
    <row r="84" spans="1:19" ht="66" customHeight="1" x14ac:dyDescent="0.2">
      <c r="A84" s="9">
        <v>12</v>
      </c>
      <c r="B84" s="128" t="s">
        <v>104</v>
      </c>
      <c r="C84" s="129"/>
      <c r="D84" s="129"/>
      <c r="E84" s="129"/>
      <c r="F84" s="129"/>
      <c r="G84" s="129"/>
      <c r="H84" s="129"/>
      <c r="I84" s="129"/>
      <c r="J84" s="130"/>
      <c r="K84" s="66">
        <f>K75*138.6</f>
        <v>0</v>
      </c>
      <c r="L84" s="66">
        <f>L75*138.6</f>
        <v>0</v>
      </c>
      <c r="M84" s="66">
        <f>M75*138.6</f>
        <v>0</v>
      </c>
      <c r="N84" s="66">
        <f>N75*69.3</f>
        <v>0</v>
      </c>
      <c r="O84" s="66">
        <f>O75*69.3</f>
        <v>0</v>
      </c>
      <c r="P84" s="66">
        <f>P75*69.3</f>
        <v>0</v>
      </c>
      <c r="Q84" s="66">
        <f>Q75*69.3</f>
        <v>0</v>
      </c>
      <c r="R84" s="66">
        <f>R75*69.3</f>
        <v>0</v>
      </c>
      <c r="S84" s="67">
        <f>SUM(K84:R84)</f>
        <v>0</v>
      </c>
    </row>
    <row r="85" spans="1:19" ht="76.5" customHeight="1" x14ac:dyDescent="0.2">
      <c r="A85" s="9">
        <v>13</v>
      </c>
      <c r="B85" s="128" t="s">
        <v>121</v>
      </c>
      <c r="C85" s="129"/>
      <c r="D85" s="129"/>
      <c r="E85" s="129"/>
      <c r="F85" s="129"/>
      <c r="G85" s="129"/>
      <c r="H85" s="129"/>
      <c r="I85" s="129"/>
      <c r="J85" s="130"/>
      <c r="K85" s="68"/>
      <c r="L85" s="68"/>
      <c r="M85" s="68"/>
      <c r="N85" s="68"/>
      <c r="O85" s="66">
        <f>O76*64.35</f>
        <v>0</v>
      </c>
      <c r="P85" s="66">
        <f>P76*64.35</f>
        <v>0</v>
      </c>
      <c r="Q85" s="68"/>
      <c r="R85" s="66">
        <f>R76*64.35</f>
        <v>0</v>
      </c>
      <c r="S85" s="67">
        <f>O85+P85+R85</f>
        <v>0</v>
      </c>
    </row>
    <row r="86" spans="1:19" ht="111.75" customHeight="1" x14ac:dyDescent="0.2">
      <c r="A86" s="9">
        <v>14</v>
      </c>
      <c r="B86" s="128" t="s">
        <v>153</v>
      </c>
      <c r="C86" s="129"/>
      <c r="D86" s="129"/>
      <c r="E86" s="129"/>
      <c r="F86" s="129"/>
      <c r="G86" s="129"/>
      <c r="H86" s="129"/>
      <c r="I86" s="129"/>
      <c r="J86" s="130"/>
      <c r="K86" s="66">
        <f>K77*193.05</f>
        <v>0</v>
      </c>
      <c r="L86" s="66">
        <f>L77*193.05</f>
        <v>0</v>
      </c>
      <c r="M86" s="66">
        <f>M77*193.05</f>
        <v>0</v>
      </c>
      <c r="N86" s="66">
        <f>N77*360.36</f>
        <v>0</v>
      </c>
      <c r="O86" s="66">
        <f>O77*463.32</f>
        <v>0</v>
      </c>
      <c r="P86" s="66">
        <f>P77*463.32</f>
        <v>0</v>
      </c>
      <c r="Q86" s="66">
        <f>Q77*643.5</f>
        <v>0</v>
      </c>
      <c r="R86" s="66">
        <f>R77*643.5</f>
        <v>0</v>
      </c>
      <c r="S86" s="67">
        <f>SUM(K86:R86)</f>
        <v>0</v>
      </c>
    </row>
    <row r="87" spans="1:19" ht="112.5" customHeight="1" x14ac:dyDescent="0.2">
      <c r="A87" s="9">
        <v>15</v>
      </c>
      <c r="B87" s="128" t="s">
        <v>154</v>
      </c>
      <c r="C87" s="129"/>
      <c r="D87" s="129"/>
      <c r="E87" s="129"/>
      <c r="F87" s="129"/>
      <c r="G87" s="129"/>
      <c r="H87" s="129"/>
      <c r="I87" s="129"/>
      <c r="J87" s="130"/>
      <c r="K87" s="66">
        <f>K78*231.66</f>
        <v>0</v>
      </c>
      <c r="L87" s="66">
        <f>L78*231.66</f>
        <v>0</v>
      </c>
      <c r="M87" s="66">
        <f>M78*231.66</f>
        <v>0</v>
      </c>
      <c r="N87" s="66">
        <f>N78*432.43</f>
        <v>0</v>
      </c>
      <c r="O87" s="66">
        <f>O78*555.98</f>
        <v>0</v>
      </c>
      <c r="P87" s="66">
        <f>P78*555.98</f>
        <v>0</v>
      </c>
      <c r="Q87" s="66">
        <f>Q78*772.2</f>
        <v>0</v>
      </c>
      <c r="R87" s="66">
        <f>R78*772.2</f>
        <v>0</v>
      </c>
      <c r="S87" s="67">
        <f>SUM(K87:R87)</f>
        <v>0</v>
      </c>
    </row>
    <row r="88" spans="1:19" ht="79.5" customHeight="1" x14ac:dyDescent="0.2">
      <c r="A88" s="9">
        <v>16</v>
      </c>
      <c r="B88" s="128" t="s">
        <v>108</v>
      </c>
      <c r="C88" s="129"/>
      <c r="D88" s="129"/>
      <c r="E88" s="129"/>
      <c r="F88" s="129"/>
      <c r="G88" s="129"/>
      <c r="H88" s="129"/>
      <c r="I88" s="129"/>
      <c r="J88" s="130"/>
      <c r="K88" s="66">
        <f>K79*138.6</f>
        <v>0</v>
      </c>
      <c r="L88" s="66">
        <f>L79*138.6</f>
        <v>0</v>
      </c>
      <c r="M88" s="66">
        <f>M79*138.6</f>
        <v>0</v>
      </c>
      <c r="N88" s="66">
        <f>N79*69.3</f>
        <v>0</v>
      </c>
      <c r="O88" s="66">
        <f>O79*69.3</f>
        <v>0</v>
      </c>
      <c r="P88" s="66">
        <f>P79*69.3</f>
        <v>0</v>
      </c>
      <c r="Q88" s="66">
        <f>Q79*69.3</f>
        <v>0</v>
      </c>
      <c r="R88" s="66">
        <f>R79*69.3</f>
        <v>0</v>
      </c>
      <c r="S88" s="67">
        <f>SUM(K88:R88)</f>
        <v>0</v>
      </c>
    </row>
    <row r="89" spans="1:19" ht="22.5" customHeight="1" x14ac:dyDescent="0.2">
      <c r="A89" s="61">
        <v>17</v>
      </c>
      <c r="B89" s="137" t="s">
        <v>62</v>
      </c>
      <c r="C89" s="138"/>
      <c r="D89" s="138"/>
      <c r="E89" s="138"/>
      <c r="F89" s="138"/>
      <c r="G89" s="138"/>
      <c r="H89" s="138"/>
      <c r="I89" s="138"/>
      <c r="J89" s="139"/>
      <c r="K89" s="67">
        <f>K80+K81+K84+K86+K87+K88</f>
        <v>0</v>
      </c>
      <c r="L89" s="67">
        <f>L80+L81+L84+L86+L87+L88</f>
        <v>0</v>
      </c>
      <c r="M89" s="67">
        <f>M80+M81+M84+M86+M87+M88</f>
        <v>0</v>
      </c>
      <c r="N89" s="67">
        <f>N82+N83+N84+N86+N87+N88</f>
        <v>0</v>
      </c>
      <c r="O89" s="67">
        <f>O82+O83+O84+O85+O86+O87+O88</f>
        <v>0</v>
      </c>
      <c r="P89" s="67">
        <f>P82+P83+P84+P85+P86+P87+P88</f>
        <v>0</v>
      </c>
      <c r="Q89" s="67">
        <f>Q82+Q83+Q84+Q86+Q87+Q88</f>
        <v>0</v>
      </c>
      <c r="R89" s="67">
        <f>R82+R83+R84+R85+R86+R87+R88</f>
        <v>0</v>
      </c>
      <c r="S89" s="67">
        <f>SUM(S80:S88)</f>
        <v>0</v>
      </c>
    </row>
    <row r="90" spans="1:19" ht="42" customHeight="1" x14ac:dyDescent="0.2">
      <c r="A90" s="23"/>
      <c r="B90" s="24"/>
      <c r="C90" s="24"/>
      <c r="D90" s="24"/>
      <c r="E90" s="24"/>
      <c r="F90" s="24"/>
      <c r="G90" s="24"/>
      <c r="H90" s="24"/>
      <c r="I90" s="24"/>
      <c r="J90" s="24"/>
      <c r="K90" s="25"/>
      <c r="L90" s="25"/>
      <c r="M90" s="25"/>
      <c r="N90" s="25"/>
      <c r="O90" s="25"/>
      <c r="P90" s="25"/>
      <c r="Q90" s="25"/>
      <c r="R90" s="25"/>
      <c r="S90" s="25"/>
    </row>
    <row r="92" spans="1:19" ht="60" customHeight="1" x14ac:dyDescent="0.2">
      <c r="A92" s="118" t="s">
        <v>48</v>
      </c>
      <c r="B92" s="95"/>
      <c r="C92" s="95"/>
      <c r="D92" s="95"/>
      <c r="E92" s="95"/>
      <c r="F92" s="95"/>
      <c r="G92" s="95"/>
      <c r="H92" s="95"/>
      <c r="I92" s="95"/>
      <c r="J92" s="95"/>
      <c r="K92" s="95"/>
      <c r="L92" s="95"/>
      <c r="M92" s="95"/>
      <c r="N92" s="95"/>
      <c r="O92" s="95"/>
      <c r="P92" s="95"/>
      <c r="Q92" s="95"/>
      <c r="R92" s="95"/>
      <c r="S92" s="95"/>
    </row>
    <row r="93" spans="1:19" ht="18.75" thickBot="1" x14ac:dyDescent="0.25">
      <c r="A93" s="26"/>
      <c r="B93" s="72"/>
      <c r="C93" s="72"/>
      <c r="D93" s="72"/>
      <c r="E93" s="72"/>
      <c r="F93" s="72"/>
      <c r="G93" s="72"/>
      <c r="H93" s="72"/>
      <c r="I93" s="72"/>
      <c r="J93" s="72"/>
      <c r="K93" s="72"/>
      <c r="L93" s="72"/>
      <c r="M93" s="72"/>
      <c r="N93" s="72"/>
      <c r="O93" s="72"/>
      <c r="P93" s="72"/>
      <c r="Q93" s="72"/>
      <c r="R93" s="72"/>
      <c r="S93" s="72"/>
    </row>
    <row r="94" spans="1:19" ht="16.5" thickBot="1" x14ac:dyDescent="0.3">
      <c r="A94" s="143" t="s">
        <v>65</v>
      </c>
      <c r="B94" s="143"/>
      <c r="C94" s="143"/>
      <c r="D94" s="143"/>
      <c r="E94" s="143"/>
      <c r="F94" s="143"/>
      <c r="G94" s="143"/>
      <c r="H94" s="143"/>
      <c r="I94" s="143"/>
      <c r="J94" s="143"/>
      <c r="K94" s="143"/>
      <c r="L94" s="56">
        <f>S50+S62+S89</f>
        <v>0</v>
      </c>
      <c r="M94" s="27" t="s">
        <v>16</v>
      </c>
      <c r="N94" s="72"/>
      <c r="Q94" s="72"/>
      <c r="R94" s="72"/>
      <c r="S94" s="72"/>
    </row>
    <row r="95" spans="1:19" ht="18.75" thickBot="1" x14ac:dyDescent="0.25">
      <c r="A95" s="26"/>
      <c r="B95" s="72"/>
      <c r="C95" s="72"/>
      <c r="D95" s="72"/>
      <c r="E95" s="72"/>
      <c r="F95" s="72"/>
      <c r="G95" s="72"/>
      <c r="H95" s="72"/>
      <c r="I95" s="72"/>
      <c r="J95" s="72"/>
      <c r="K95" s="72"/>
      <c r="L95" s="72"/>
      <c r="M95" s="72"/>
      <c r="N95" s="72"/>
      <c r="O95" s="72"/>
      <c r="P95" s="72"/>
      <c r="Q95" s="72"/>
      <c r="R95" s="72"/>
      <c r="S95" s="72"/>
    </row>
    <row r="96" spans="1:19" ht="16.5" thickBot="1" x14ac:dyDescent="0.25">
      <c r="A96" s="100" t="s">
        <v>17</v>
      </c>
      <c r="B96" s="100"/>
      <c r="C96" s="100"/>
      <c r="D96" s="100"/>
      <c r="E96" s="100"/>
      <c r="F96" s="100"/>
      <c r="G96" s="42"/>
      <c r="M96" s="40"/>
    </row>
    <row r="97" spans="1:19" ht="16.5" thickBot="1" x14ac:dyDescent="0.25">
      <c r="A97" s="100" t="s">
        <v>18</v>
      </c>
      <c r="B97" s="100"/>
      <c r="C97" s="100"/>
      <c r="D97" s="100"/>
      <c r="E97" s="100"/>
      <c r="F97" s="100"/>
      <c r="G97" s="42"/>
    </row>
    <row r="99" spans="1:19" ht="22.5" customHeight="1" x14ac:dyDescent="0.2">
      <c r="A99" s="36"/>
      <c r="B99" s="36"/>
      <c r="C99" s="36"/>
      <c r="D99" s="36"/>
      <c r="E99" s="36"/>
      <c r="F99" s="36"/>
      <c r="G99" s="36"/>
      <c r="H99" s="36"/>
      <c r="I99" s="36"/>
      <c r="J99" s="36"/>
      <c r="K99" s="36"/>
      <c r="L99" s="36"/>
      <c r="M99" s="36"/>
      <c r="N99" s="36"/>
      <c r="O99" s="36"/>
      <c r="P99" s="36"/>
      <c r="Q99" s="36"/>
      <c r="R99" s="36"/>
      <c r="S99" s="36"/>
    </row>
    <row r="100" spans="1:19" ht="21" customHeight="1" x14ac:dyDescent="0.2">
      <c r="A100" s="103" t="s">
        <v>26</v>
      </c>
      <c r="B100" s="103"/>
      <c r="C100" s="103"/>
      <c r="D100" s="103"/>
      <c r="E100" s="103"/>
      <c r="F100" s="103"/>
      <c r="G100" s="103"/>
      <c r="H100" s="103"/>
      <c r="I100" s="103"/>
      <c r="J100" s="103"/>
      <c r="K100" s="103"/>
      <c r="L100" s="103"/>
      <c r="M100" s="103"/>
      <c r="N100" s="103"/>
      <c r="O100" s="103"/>
      <c r="P100" s="103"/>
      <c r="Q100" s="103"/>
      <c r="R100" s="103"/>
      <c r="S100" s="36"/>
    </row>
    <row r="101" spans="1:19" ht="18.75" customHeight="1" x14ac:dyDescent="0.2">
      <c r="A101" s="102" t="s">
        <v>28</v>
      </c>
      <c r="B101" s="102"/>
      <c r="C101" s="102"/>
      <c r="D101" s="102"/>
      <c r="E101" s="102"/>
      <c r="F101" s="102"/>
      <c r="G101" s="102"/>
      <c r="H101" s="102"/>
      <c r="I101" s="102"/>
      <c r="J101" s="102"/>
      <c r="K101" s="102"/>
      <c r="L101" s="102"/>
      <c r="M101" s="102"/>
      <c r="N101" s="102"/>
      <c r="O101" s="102"/>
      <c r="P101" s="102"/>
      <c r="Q101" s="102"/>
      <c r="R101" s="102"/>
    </row>
    <row r="102" spans="1:19" ht="16.5" customHeight="1" x14ac:dyDescent="0.2">
      <c r="A102" s="103" t="s">
        <v>46</v>
      </c>
      <c r="B102" s="103"/>
      <c r="C102" s="103"/>
      <c r="D102" s="103"/>
      <c r="E102" s="103"/>
      <c r="F102" s="103"/>
      <c r="G102" s="103"/>
      <c r="H102" s="103"/>
      <c r="I102" s="103"/>
      <c r="J102" s="103"/>
      <c r="K102" s="103"/>
      <c r="L102" s="103"/>
      <c r="M102" s="103"/>
      <c r="N102" s="103"/>
      <c r="O102" s="103"/>
      <c r="P102" s="103"/>
      <c r="Q102" s="103"/>
      <c r="R102" s="72"/>
    </row>
    <row r="103" spans="1:19" ht="12" customHeight="1" x14ac:dyDescent="0.2">
      <c r="A103" s="72"/>
      <c r="B103" s="72"/>
      <c r="C103" s="72"/>
      <c r="D103" s="72"/>
      <c r="E103" s="72"/>
      <c r="F103" s="72"/>
      <c r="G103" s="72"/>
      <c r="H103" s="72"/>
      <c r="I103" s="72"/>
      <c r="J103" s="72"/>
      <c r="K103" s="72"/>
      <c r="L103" s="72"/>
      <c r="M103" s="72"/>
      <c r="N103" s="72"/>
      <c r="O103" s="72"/>
      <c r="P103" s="72"/>
      <c r="Q103" s="72"/>
      <c r="R103" s="72"/>
    </row>
    <row r="104" spans="1:19" x14ac:dyDescent="0.2">
      <c r="A104" s="102" t="s">
        <v>27</v>
      </c>
      <c r="B104" s="102"/>
      <c r="C104" s="102"/>
      <c r="D104" s="102"/>
      <c r="E104" s="102"/>
      <c r="F104" s="102"/>
      <c r="G104" s="102"/>
      <c r="H104" s="102"/>
      <c r="I104" s="102"/>
      <c r="J104" s="102"/>
      <c r="K104" s="102"/>
      <c r="L104" s="102"/>
      <c r="M104" s="102"/>
      <c r="N104" s="102"/>
      <c r="O104" s="102"/>
      <c r="P104" s="102"/>
      <c r="Q104" s="102"/>
      <c r="R104" s="102"/>
    </row>
    <row r="105" spans="1:19" x14ac:dyDescent="0.2">
      <c r="A105" s="72"/>
      <c r="B105" s="72"/>
      <c r="C105" s="72"/>
      <c r="D105" s="72"/>
      <c r="E105" s="72"/>
      <c r="F105" s="72"/>
      <c r="G105" s="72"/>
      <c r="H105" s="72"/>
      <c r="I105" s="72"/>
      <c r="J105" s="72"/>
      <c r="K105" s="72"/>
      <c r="L105" s="72"/>
      <c r="M105" s="72"/>
      <c r="N105" s="72"/>
      <c r="O105" s="72"/>
      <c r="P105" s="72"/>
      <c r="Q105" s="72"/>
      <c r="R105" s="72"/>
    </row>
    <row r="106" spans="1:19" ht="52.5" customHeight="1" x14ac:dyDescent="0.2">
      <c r="A106" s="95" t="s">
        <v>51</v>
      </c>
      <c r="B106" s="95"/>
      <c r="C106" s="95"/>
      <c r="D106" s="95"/>
      <c r="E106" s="95"/>
      <c r="F106" s="95"/>
      <c r="G106" s="95"/>
      <c r="H106" s="95"/>
      <c r="I106" s="95"/>
      <c r="J106" s="95"/>
      <c r="K106" s="95"/>
      <c r="L106" s="95"/>
      <c r="M106" s="95"/>
      <c r="N106" s="95"/>
      <c r="O106" s="95"/>
      <c r="P106" s="95"/>
      <c r="Q106" s="95"/>
      <c r="R106" s="95"/>
    </row>
    <row r="107" spans="1:19" x14ac:dyDescent="0.2">
      <c r="B107" s="43"/>
      <c r="C107" s="43"/>
      <c r="D107" s="43"/>
      <c r="E107" s="43"/>
      <c r="F107" s="43"/>
      <c r="G107" s="43"/>
      <c r="H107" s="43"/>
      <c r="I107" s="43"/>
      <c r="J107" s="43"/>
      <c r="K107" s="43"/>
      <c r="L107" s="43"/>
      <c r="M107" s="43"/>
      <c r="N107" s="43"/>
      <c r="O107" s="43"/>
      <c r="P107" s="43"/>
      <c r="Q107" s="43"/>
      <c r="R107" s="43"/>
    </row>
    <row r="108" spans="1:19" x14ac:dyDescent="0.2">
      <c r="A108" s="102" t="s">
        <v>66</v>
      </c>
      <c r="B108" s="102"/>
      <c r="C108" s="102"/>
      <c r="D108" s="102"/>
      <c r="E108" s="102"/>
      <c r="F108" s="102"/>
      <c r="G108" s="102"/>
      <c r="H108" s="102"/>
      <c r="I108" s="102"/>
      <c r="J108" s="102"/>
      <c r="K108" s="102"/>
      <c r="L108" s="102"/>
      <c r="M108" s="102"/>
      <c r="N108" s="102"/>
      <c r="O108" s="102"/>
      <c r="P108" s="102"/>
      <c r="Q108" s="102"/>
      <c r="R108" s="102"/>
    </row>
    <row r="109" spans="1:19" x14ac:dyDescent="0.2">
      <c r="B109" s="43"/>
      <c r="C109" s="43"/>
      <c r="D109" s="43"/>
      <c r="E109" s="43"/>
      <c r="F109" s="43"/>
      <c r="G109" s="43"/>
      <c r="H109" s="43"/>
      <c r="I109" s="43"/>
      <c r="J109" s="43"/>
      <c r="K109" s="43"/>
      <c r="L109" s="43"/>
      <c r="M109" s="43"/>
      <c r="N109" s="43"/>
      <c r="O109" s="43"/>
      <c r="P109" s="43"/>
      <c r="Q109" s="43"/>
      <c r="R109" s="43"/>
    </row>
    <row r="110" spans="1:19" ht="32.25" customHeight="1" x14ac:dyDescent="0.2">
      <c r="A110" s="95" t="s">
        <v>67</v>
      </c>
      <c r="B110" s="95"/>
      <c r="C110" s="95"/>
      <c r="D110" s="95"/>
      <c r="E110" s="95"/>
      <c r="F110" s="95"/>
      <c r="G110" s="95"/>
      <c r="H110" s="95"/>
      <c r="I110" s="95"/>
      <c r="J110" s="95"/>
      <c r="K110" s="95"/>
      <c r="L110" s="95"/>
      <c r="M110" s="95"/>
      <c r="N110" s="95"/>
      <c r="O110" s="95"/>
      <c r="P110" s="95"/>
      <c r="Q110" s="95"/>
      <c r="R110" s="95"/>
    </row>
    <row r="111" spans="1:19" x14ac:dyDescent="0.2">
      <c r="B111" s="69"/>
      <c r="C111" s="69"/>
      <c r="D111" s="69"/>
      <c r="E111" s="69"/>
      <c r="F111" s="69"/>
      <c r="G111" s="69"/>
      <c r="H111" s="69"/>
      <c r="I111" s="69"/>
      <c r="J111" s="69"/>
      <c r="K111" s="69"/>
      <c r="L111" s="69"/>
      <c r="M111" s="69"/>
      <c r="N111" s="69"/>
      <c r="O111" s="69"/>
      <c r="P111" s="69"/>
      <c r="Q111" s="69"/>
      <c r="R111" s="69"/>
    </row>
    <row r="112" spans="1:19" ht="41.25" customHeight="1" x14ac:dyDescent="0.2">
      <c r="A112" s="95" t="s">
        <v>68</v>
      </c>
      <c r="B112" s="95"/>
      <c r="C112" s="95"/>
      <c r="D112" s="95"/>
      <c r="E112" s="95"/>
      <c r="F112" s="95"/>
      <c r="G112" s="95"/>
      <c r="H112" s="95"/>
      <c r="I112" s="95"/>
      <c r="J112" s="95"/>
      <c r="K112" s="95"/>
      <c r="L112" s="95"/>
      <c r="M112" s="95"/>
      <c r="N112" s="95"/>
      <c r="O112" s="95"/>
      <c r="P112" s="95"/>
      <c r="Q112" s="95"/>
      <c r="R112" s="95"/>
    </row>
    <row r="113" spans="1:18" ht="15.75" customHeight="1" x14ac:dyDescent="0.2">
      <c r="A113" s="70"/>
      <c r="B113" s="70"/>
      <c r="C113" s="70"/>
      <c r="D113" s="70"/>
      <c r="E113" s="70"/>
      <c r="F113" s="70"/>
      <c r="G113" s="70"/>
      <c r="H113" s="70"/>
      <c r="I113" s="70"/>
      <c r="J113" s="70"/>
      <c r="K113" s="70"/>
      <c r="L113" s="70"/>
      <c r="M113" s="70"/>
      <c r="N113" s="70"/>
      <c r="O113" s="70"/>
      <c r="P113" s="70"/>
      <c r="Q113" s="70"/>
      <c r="R113" s="70"/>
    </row>
    <row r="114" spans="1:18" ht="34.5" customHeight="1" x14ac:dyDescent="0.2">
      <c r="A114" s="103" t="s">
        <v>69</v>
      </c>
      <c r="B114" s="103"/>
      <c r="C114" s="103"/>
      <c r="D114" s="103"/>
      <c r="E114" s="103"/>
      <c r="F114" s="103"/>
      <c r="G114" s="103"/>
      <c r="H114" s="103"/>
      <c r="I114" s="103"/>
      <c r="J114" s="103"/>
      <c r="K114" s="103"/>
      <c r="L114" s="103"/>
      <c r="M114" s="103"/>
      <c r="N114" s="103"/>
      <c r="O114" s="103"/>
      <c r="P114" s="103"/>
      <c r="Q114" s="103"/>
      <c r="R114" s="103"/>
    </row>
    <row r="115" spans="1:18" x14ac:dyDescent="0.2">
      <c r="A115" s="73"/>
      <c r="B115" s="73"/>
      <c r="C115" s="73"/>
      <c r="D115" s="73"/>
      <c r="E115" s="73"/>
      <c r="F115" s="73"/>
      <c r="G115" s="73"/>
      <c r="H115" s="73"/>
      <c r="I115" s="73"/>
      <c r="J115" s="73"/>
      <c r="K115" s="73"/>
      <c r="L115" s="73"/>
      <c r="M115" s="73"/>
      <c r="N115" s="73"/>
      <c r="O115" s="73"/>
      <c r="P115" s="73"/>
      <c r="Q115" s="73"/>
      <c r="R115" s="72"/>
    </row>
    <row r="116" spans="1:18" ht="26.25" customHeight="1" x14ac:dyDescent="0.2">
      <c r="A116" s="95" t="s">
        <v>70</v>
      </c>
      <c r="B116" s="95"/>
      <c r="C116" s="95"/>
      <c r="D116" s="95"/>
      <c r="E116" s="95"/>
      <c r="F116" s="95"/>
      <c r="G116" s="95"/>
      <c r="H116" s="95"/>
      <c r="I116" s="95"/>
      <c r="J116" s="95"/>
      <c r="K116" s="95"/>
      <c r="L116" s="95"/>
      <c r="M116" s="95"/>
      <c r="N116" s="95"/>
      <c r="O116" s="95"/>
      <c r="P116" s="95"/>
      <c r="Q116" s="95"/>
      <c r="R116" s="95"/>
    </row>
    <row r="117" spans="1:18" x14ac:dyDescent="0.2">
      <c r="B117" s="69"/>
      <c r="C117" s="69"/>
      <c r="D117" s="69"/>
      <c r="E117" s="69"/>
      <c r="F117" s="69"/>
      <c r="G117" s="69"/>
      <c r="H117" s="69"/>
      <c r="I117" s="69"/>
      <c r="J117" s="69"/>
      <c r="K117" s="69"/>
      <c r="L117" s="69"/>
      <c r="M117" s="69"/>
      <c r="N117" s="69"/>
      <c r="O117" s="69"/>
      <c r="P117" s="69"/>
      <c r="Q117" s="69"/>
      <c r="R117" s="69"/>
    </row>
    <row r="118" spans="1:18" ht="36.75" customHeight="1" x14ac:dyDescent="0.2">
      <c r="A118" s="95" t="s">
        <v>71</v>
      </c>
      <c r="B118" s="95"/>
      <c r="C118" s="95"/>
      <c r="D118" s="95"/>
      <c r="E118" s="95"/>
      <c r="F118" s="95"/>
      <c r="G118" s="95"/>
      <c r="H118" s="95"/>
      <c r="I118" s="95"/>
      <c r="J118" s="95"/>
      <c r="K118" s="95"/>
      <c r="L118" s="95"/>
      <c r="M118" s="95"/>
      <c r="N118" s="95"/>
      <c r="O118" s="95"/>
      <c r="P118" s="95"/>
      <c r="Q118" s="95"/>
      <c r="R118" s="95"/>
    </row>
    <row r="119" spans="1:18" x14ac:dyDescent="0.2">
      <c r="B119" s="69"/>
      <c r="C119" s="69"/>
      <c r="D119" s="69"/>
      <c r="E119" s="69"/>
      <c r="F119" s="69"/>
      <c r="G119" s="69"/>
      <c r="H119" s="69"/>
      <c r="I119" s="69"/>
      <c r="J119" s="69"/>
      <c r="K119" s="69"/>
      <c r="L119" s="69"/>
      <c r="M119" s="69"/>
      <c r="N119" s="69"/>
      <c r="O119" s="69"/>
      <c r="P119" s="69"/>
      <c r="Q119" s="69"/>
      <c r="R119" s="69"/>
    </row>
    <row r="120" spans="1:18" ht="42.75" customHeight="1" x14ac:dyDescent="0.2">
      <c r="A120" s="95" t="s">
        <v>72</v>
      </c>
      <c r="B120" s="95"/>
      <c r="C120" s="95"/>
      <c r="D120" s="95"/>
      <c r="E120" s="95"/>
      <c r="F120" s="95"/>
      <c r="G120" s="95"/>
      <c r="H120" s="95"/>
      <c r="I120" s="95"/>
      <c r="J120" s="95"/>
      <c r="K120" s="95"/>
      <c r="L120" s="95"/>
      <c r="M120" s="95"/>
      <c r="N120" s="95"/>
      <c r="O120" s="95"/>
      <c r="P120" s="95"/>
      <c r="Q120" s="95"/>
      <c r="R120" s="95"/>
    </row>
    <row r="121" spans="1:18" x14ac:dyDescent="0.2">
      <c r="B121" s="69"/>
      <c r="C121" s="69"/>
      <c r="D121" s="69"/>
      <c r="E121" s="69"/>
      <c r="F121" s="69"/>
      <c r="G121" s="69"/>
      <c r="H121" s="69"/>
      <c r="I121" s="69"/>
      <c r="J121" s="69"/>
      <c r="K121" s="69"/>
      <c r="L121" s="69"/>
      <c r="M121" s="69"/>
      <c r="N121" s="69"/>
      <c r="O121" s="69"/>
      <c r="P121" s="69"/>
      <c r="Q121" s="69"/>
      <c r="R121" s="69"/>
    </row>
    <row r="122" spans="1:18" ht="57.75" customHeight="1" x14ac:dyDescent="0.2">
      <c r="A122" s="95" t="s">
        <v>73</v>
      </c>
      <c r="B122" s="95"/>
      <c r="C122" s="95"/>
      <c r="D122" s="95"/>
      <c r="E122" s="95"/>
      <c r="F122" s="95"/>
      <c r="G122" s="95"/>
      <c r="H122" s="95"/>
      <c r="I122" s="95"/>
      <c r="J122" s="95"/>
      <c r="K122" s="95"/>
      <c r="L122" s="95"/>
      <c r="M122" s="95"/>
      <c r="N122" s="95"/>
      <c r="O122" s="95"/>
      <c r="P122" s="95"/>
      <c r="Q122" s="95"/>
      <c r="R122" s="95"/>
    </row>
    <row r="123" spans="1:18" ht="14.25" customHeight="1" x14ac:dyDescent="0.2">
      <c r="A123" s="70"/>
      <c r="B123" s="70"/>
      <c r="C123" s="70"/>
      <c r="D123" s="70"/>
      <c r="E123" s="70"/>
      <c r="F123" s="70"/>
      <c r="G123" s="70"/>
      <c r="H123" s="70"/>
      <c r="I123" s="70"/>
      <c r="J123" s="70"/>
      <c r="K123" s="70"/>
      <c r="L123" s="70"/>
      <c r="M123" s="70"/>
      <c r="N123" s="70"/>
      <c r="O123" s="70"/>
      <c r="P123" s="70"/>
      <c r="Q123" s="70"/>
      <c r="R123" s="70"/>
    </row>
    <row r="124" spans="1:18" ht="72" customHeight="1" x14ac:dyDescent="0.2">
      <c r="A124" s="95" t="s">
        <v>74</v>
      </c>
      <c r="B124" s="95"/>
      <c r="C124" s="95"/>
      <c r="D124" s="95"/>
      <c r="E124" s="95"/>
      <c r="F124" s="95"/>
      <c r="G124" s="95"/>
      <c r="H124" s="95"/>
      <c r="I124" s="95"/>
      <c r="J124" s="95"/>
      <c r="K124" s="95"/>
      <c r="L124" s="95"/>
      <c r="M124" s="95"/>
      <c r="N124" s="95"/>
      <c r="O124" s="95"/>
      <c r="P124" s="95"/>
      <c r="Q124" s="95"/>
      <c r="R124" s="95"/>
    </row>
    <row r="125" spans="1:18" ht="13.5" customHeight="1" x14ac:dyDescent="0.2">
      <c r="A125" s="70"/>
      <c r="B125" s="70"/>
      <c r="C125" s="70"/>
      <c r="D125" s="70"/>
      <c r="E125" s="70"/>
      <c r="F125" s="70"/>
      <c r="G125" s="70"/>
      <c r="H125" s="70"/>
      <c r="I125" s="70"/>
      <c r="J125" s="70"/>
      <c r="K125" s="70"/>
      <c r="L125" s="70"/>
      <c r="M125" s="70"/>
      <c r="N125" s="70"/>
      <c r="O125" s="70"/>
      <c r="P125" s="70"/>
      <c r="Q125" s="70"/>
      <c r="R125" s="70"/>
    </row>
    <row r="126" spans="1:18" ht="42.75" customHeight="1" x14ac:dyDescent="0.2">
      <c r="A126" s="95" t="s">
        <v>75</v>
      </c>
      <c r="B126" s="95"/>
      <c r="C126" s="95"/>
      <c r="D126" s="95"/>
      <c r="E126" s="95"/>
      <c r="F126" s="95"/>
      <c r="G126" s="95"/>
      <c r="H126" s="95"/>
      <c r="I126" s="95"/>
      <c r="J126" s="95"/>
      <c r="K126" s="95"/>
      <c r="L126" s="95"/>
      <c r="M126" s="95"/>
      <c r="N126" s="95"/>
      <c r="O126" s="95"/>
      <c r="P126" s="95"/>
      <c r="Q126" s="95"/>
      <c r="R126" s="95"/>
    </row>
    <row r="127" spans="1:18" x14ac:dyDescent="0.2">
      <c r="B127" s="69"/>
      <c r="C127" s="69"/>
      <c r="D127" s="69"/>
      <c r="E127" s="69"/>
      <c r="F127" s="69"/>
      <c r="G127" s="69"/>
      <c r="H127" s="69"/>
      <c r="I127" s="69"/>
      <c r="J127" s="69"/>
      <c r="K127" s="69"/>
      <c r="L127" s="69"/>
      <c r="M127" s="69"/>
      <c r="N127" s="69"/>
      <c r="O127" s="69"/>
      <c r="P127" s="69"/>
      <c r="Q127" s="69"/>
      <c r="R127" s="69"/>
    </row>
    <row r="128" spans="1:18" x14ac:dyDescent="0.2">
      <c r="A128" s="94"/>
      <c r="B128" s="94"/>
      <c r="C128" s="94"/>
      <c r="D128" s="94"/>
      <c r="E128" s="94"/>
      <c r="F128" s="94"/>
      <c r="G128" s="94"/>
      <c r="H128" s="94"/>
      <c r="I128" s="94"/>
      <c r="J128" s="94"/>
      <c r="K128" s="94"/>
      <c r="L128" s="94"/>
      <c r="M128" s="94"/>
      <c r="N128" s="94"/>
      <c r="O128" s="94"/>
      <c r="P128" s="94"/>
      <c r="Q128" s="94"/>
      <c r="R128" s="94"/>
    </row>
    <row r="129" spans="1:18" x14ac:dyDescent="0.2">
      <c r="B129" s="69"/>
      <c r="C129" s="69"/>
      <c r="D129" s="69"/>
      <c r="E129" s="69"/>
      <c r="F129" s="69"/>
      <c r="G129" s="69"/>
      <c r="H129" s="69"/>
      <c r="I129" s="69"/>
      <c r="J129" s="69"/>
      <c r="K129" s="69"/>
      <c r="L129" s="69"/>
      <c r="M129" s="69"/>
      <c r="N129" s="69"/>
      <c r="O129" s="69"/>
      <c r="P129" s="69"/>
      <c r="Q129" s="69"/>
      <c r="R129" s="69"/>
    </row>
    <row r="130" spans="1:18" x14ac:dyDescent="0.2">
      <c r="B130" s="69"/>
      <c r="C130" s="69"/>
      <c r="D130" s="69"/>
      <c r="E130" s="69"/>
      <c r="F130" s="69"/>
      <c r="G130" s="69"/>
      <c r="H130" s="69"/>
      <c r="I130" s="69"/>
      <c r="J130" s="69"/>
      <c r="K130" s="69"/>
      <c r="L130" s="69"/>
      <c r="M130" s="69"/>
      <c r="N130" s="69"/>
      <c r="O130" s="69"/>
      <c r="P130" s="69"/>
      <c r="Q130" s="69"/>
      <c r="R130" s="69"/>
    </row>
    <row r="131" spans="1:18" x14ac:dyDescent="0.2">
      <c r="B131" s="69"/>
      <c r="C131" s="69"/>
      <c r="D131" s="69"/>
      <c r="E131" s="69"/>
      <c r="F131" s="69"/>
      <c r="G131" s="69"/>
      <c r="H131" s="69"/>
      <c r="I131" s="69"/>
      <c r="J131" s="69"/>
      <c r="K131" s="69"/>
      <c r="L131" s="69"/>
      <c r="M131" s="69"/>
      <c r="N131" s="69"/>
      <c r="O131" s="69"/>
      <c r="P131" s="69"/>
      <c r="Q131" s="69"/>
      <c r="R131" s="69"/>
    </row>
    <row r="133" spans="1:18" ht="18" customHeight="1" x14ac:dyDescent="0.25">
      <c r="A133" s="30"/>
      <c r="B133" s="101" t="s">
        <v>19</v>
      </c>
      <c r="C133" s="101"/>
      <c r="D133" s="101"/>
      <c r="E133" s="31"/>
      <c r="F133" s="31"/>
      <c r="G133" s="47"/>
      <c r="H133" s="47"/>
      <c r="I133" s="47"/>
      <c r="J133" s="47"/>
      <c r="K133" s="101" t="s">
        <v>19</v>
      </c>
      <c r="L133" s="101"/>
      <c r="M133" s="101"/>
      <c r="N133" s="101"/>
      <c r="O133" s="101"/>
    </row>
    <row r="134" spans="1:18" ht="15" x14ac:dyDescent="0.25">
      <c r="A134" s="30"/>
      <c r="B134" s="101" t="s">
        <v>20</v>
      </c>
      <c r="C134" s="101"/>
      <c r="D134" s="101"/>
      <c r="E134" s="47"/>
      <c r="F134" s="47"/>
      <c r="G134" s="47"/>
      <c r="H134" s="47"/>
      <c r="I134" s="47"/>
      <c r="J134" s="47"/>
      <c r="K134" s="101" t="s">
        <v>76</v>
      </c>
      <c r="L134" s="101"/>
      <c r="M134" s="101"/>
      <c r="N134" s="101"/>
      <c r="O134" s="101"/>
    </row>
    <row r="137" spans="1:18" ht="21" customHeight="1" x14ac:dyDescent="0.2">
      <c r="A137" s="29" t="s">
        <v>77</v>
      </c>
      <c r="B137" s="114" t="s">
        <v>21</v>
      </c>
      <c r="C137" s="114"/>
      <c r="D137" s="114"/>
      <c r="E137" s="114"/>
      <c r="F137" s="114"/>
      <c r="G137" s="114"/>
      <c r="H137" s="114"/>
      <c r="I137" s="114"/>
    </row>
    <row r="138" spans="1:18" ht="21" customHeight="1" x14ac:dyDescent="0.2">
      <c r="A138" s="29"/>
      <c r="B138" s="114" t="s">
        <v>49</v>
      </c>
      <c r="C138" s="114"/>
      <c r="D138" s="114"/>
      <c r="E138" s="114"/>
      <c r="F138" s="114"/>
      <c r="G138" s="114"/>
      <c r="H138" s="114"/>
      <c r="I138" s="114"/>
      <c r="J138" s="114"/>
      <c r="K138" s="114"/>
      <c r="L138" s="114"/>
      <c r="M138" s="114"/>
      <c r="N138" s="114"/>
      <c r="O138" s="114"/>
      <c r="P138" s="114"/>
      <c r="Q138" s="114"/>
    </row>
    <row r="139" spans="1:18" ht="16.5" customHeight="1" x14ac:dyDescent="0.2">
      <c r="A139" s="30"/>
      <c r="B139" s="114" t="s">
        <v>50</v>
      </c>
      <c r="C139" s="114"/>
      <c r="D139" s="114"/>
      <c r="E139" s="114"/>
      <c r="F139" s="114"/>
      <c r="G139" s="114"/>
      <c r="H139" s="114"/>
      <c r="I139" s="114"/>
      <c r="J139" s="28"/>
    </row>
    <row r="140" spans="1:18" ht="18.75" customHeight="1" x14ac:dyDescent="0.2">
      <c r="A140" s="30"/>
      <c r="B140" s="114" t="s">
        <v>22</v>
      </c>
      <c r="C140" s="114"/>
      <c r="D140" s="114"/>
      <c r="E140" s="114"/>
      <c r="F140" s="114"/>
      <c r="G140" s="114"/>
      <c r="H140" s="114"/>
      <c r="I140" s="114"/>
      <c r="J140" s="114"/>
    </row>
    <row r="141" spans="1:18" ht="18.75" customHeight="1" x14ac:dyDescent="0.2">
      <c r="A141" s="30"/>
      <c r="B141" s="114" t="s">
        <v>23</v>
      </c>
      <c r="C141" s="114"/>
      <c r="D141" s="114"/>
      <c r="E141" s="114"/>
      <c r="F141" s="114"/>
      <c r="G141" s="114"/>
      <c r="H141" s="114"/>
      <c r="I141" s="114"/>
      <c r="J141" s="114"/>
    </row>
  </sheetData>
  <mergeCells count="106">
    <mergeCell ref="A7:E7"/>
    <mergeCell ref="H7:L7"/>
    <mergeCell ref="A8:B8"/>
    <mergeCell ref="A9:E9"/>
    <mergeCell ref="A10:S10"/>
    <mergeCell ref="C12:S12"/>
    <mergeCell ref="A1:C1"/>
    <mergeCell ref="A4:G4"/>
    <mergeCell ref="H4:N4"/>
    <mergeCell ref="A5:E5"/>
    <mergeCell ref="H5:L5"/>
    <mergeCell ref="A6:B6"/>
    <mergeCell ref="H6:I6"/>
    <mergeCell ref="C19:S19"/>
    <mergeCell ref="C20:S20"/>
    <mergeCell ref="J22:O22"/>
    <mergeCell ref="J23:M23"/>
    <mergeCell ref="B25:L25"/>
    <mergeCell ref="A28:U28"/>
    <mergeCell ref="C13:S13"/>
    <mergeCell ref="C14:S14"/>
    <mergeCell ref="C15:S15"/>
    <mergeCell ref="C16:S16"/>
    <mergeCell ref="C17:U17"/>
    <mergeCell ref="C18:S18"/>
    <mergeCell ref="B37:J37"/>
    <mergeCell ref="B38:J38"/>
    <mergeCell ref="B39:J39"/>
    <mergeCell ref="B40:J40"/>
    <mergeCell ref="B41:J41"/>
    <mergeCell ref="B42:J42"/>
    <mergeCell ref="A31:S31"/>
    <mergeCell ref="A33:A34"/>
    <mergeCell ref="B33:J34"/>
    <mergeCell ref="K33:R33"/>
    <mergeCell ref="B35:J35"/>
    <mergeCell ref="B36:J36"/>
    <mergeCell ref="B49:J49"/>
    <mergeCell ref="B50:J50"/>
    <mergeCell ref="A52:S52"/>
    <mergeCell ref="A56:S56"/>
    <mergeCell ref="A58:A59"/>
    <mergeCell ref="B58:J59"/>
    <mergeCell ref="K58:R58"/>
    <mergeCell ref="B43:J43"/>
    <mergeCell ref="B44:J44"/>
    <mergeCell ref="B45:J45"/>
    <mergeCell ref="B46:J46"/>
    <mergeCell ref="B47:J47"/>
    <mergeCell ref="B48:J48"/>
    <mergeCell ref="B60:J60"/>
    <mergeCell ref="B61:J61"/>
    <mergeCell ref="B62:J62"/>
    <mergeCell ref="A64:S64"/>
    <mergeCell ref="A68:S68"/>
    <mergeCell ref="A70:A71"/>
    <mergeCell ref="B70:J71"/>
    <mergeCell ref="K70:R70"/>
    <mergeCell ref="S70:S71"/>
    <mergeCell ref="B78:J78"/>
    <mergeCell ref="B79:J79"/>
    <mergeCell ref="B80:J80"/>
    <mergeCell ref="B81:J81"/>
    <mergeCell ref="B82:J82"/>
    <mergeCell ref="B83:J83"/>
    <mergeCell ref="B72:J72"/>
    <mergeCell ref="B73:J73"/>
    <mergeCell ref="B74:J74"/>
    <mergeCell ref="B75:J75"/>
    <mergeCell ref="B76:J76"/>
    <mergeCell ref="B77:J77"/>
    <mergeCell ref="A92:S92"/>
    <mergeCell ref="A94:K94"/>
    <mergeCell ref="A96:F96"/>
    <mergeCell ref="A97:F97"/>
    <mergeCell ref="A100:R100"/>
    <mergeCell ref="A101:R101"/>
    <mergeCell ref="B84:J84"/>
    <mergeCell ref="B85:J85"/>
    <mergeCell ref="B86:J86"/>
    <mergeCell ref="B87:J87"/>
    <mergeCell ref="B88:J88"/>
    <mergeCell ref="B89:J89"/>
    <mergeCell ref="A114:R114"/>
    <mergeCell ref="A116:R116"/>
    <mergeCell ref="A118:R118"/>
    <mergeCell ref="A120:R120"/>
    <mergeCell ref="A122:R122"/>
    <mergeCell ref="A124:R124"/>
    <mergeCell ref="A102:Q102"/>
    <mergeCell ref="A104:R104"/>
    <mergeCell ref="A106:R106"/>
    <mergeCell ref="A108:R108"/>
    <mergeCell ref="A110:R110"/>
    <mergeCell ref="A112:R112"/>
    <mergeCell ref="B137:I137"/>
    <mergeCell ref="B138:Q138"/>
    <mergeCell ref="B139:I139"/>
    <mergeCell ref="B140:J140"/>
    <mergeCell ref="B141:J141"/>
    <mergeCell ref="A126:R126"/>
    <mergeCell ref="A128:R128"/>
    <mergeCell ref="B133:D133"/>
    <mergeCell ref="K133:O133"/>
    <mergeCell ref="B134:D134"/>
    <mergeCell ref="K134:O134"/>
  </mergeCells>
  <dataValidations count="2">
    <dataValidation allowBlank="1" showErrorMessage="1" sqref="K36:R49 K61:R62 K73:R89" xr:uid="{74AD5901-DE75-43FC-B9E9-5D788DB783AD}"/>
    <dataValidation allowBlank="1" showInputMessage="1" showErrorMessage="1" prompt="Proszę wpisać Kod TERYT, obowiązujący od 1 stycznia 2021 r. (w przypadku gmin kod 7 - cyfrowy)." sqref="H7:L7" xr:uid="{F16B61D2-F522-4B2B-A32D-2B6B867F8485}"/>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659FF-323B-4BF0-8336-BA8D146BC80C}">
  <sheetPr>
    <tabColor theme="9" tint="-0.249977111117893"/>
  </sheetPr>
  <dimension ref="A1:U141"/>
  <sheetViews>
    <sheetView zoomScale="90" zoomScaleNormal="90" workbookViewId="0">
      <selection sqref="A1:C1"/>
    </sheetView>
  </sheetViews>
  <sheetFormatPr defaultColWidth="8.85546875" defaultRowHeight="12.75" x14ac:dyDescent="0.2"/>
  <cols>
    <col min="1" max="1" width="7" style="69" customWidth="1"/>
    <col min="2" max="2" width="7.5703125" style="44" customWidth="1"/>
    <col min="3" max="3" width="9" style="44" customWidth="1"/>
    <col min="4" max="5" width="9.28515625" style="44" customWidth="1"/>
    <col min="6" max="6" width="8.7109375" style="44" customWidth="1"/>
    <col min="7" max="7" width="11.7109375" style="44" customWidth="1"/>
    <col min="8" max="8" width="4.28515625" style="44" customWidth="1"/>
    <col min="9" max="9" width="11.7109375" style="44" customWidth="1"/>
    <col min="10" max="10" width="16.42578125" style="44" customWidth="1"/>
    <col min="11" max="11" width="14.28515625" style="44" customWidth="1"/>
    <col min="12" max="18" width="11.7109375" style="44" customWidth="1"/>
    <col min="19" max="19" width="13.140625" style="44" customWidth="1"/>
    <col min="20" max="20" width="17.7109375" style="44" customWidth="1"/>
    <col min="21" max="16384" width="8.85546875" style="44"/>
  </cols>
  <sheetData>
    <row r="1" spans="1:21" ht="15.75" x14ac:dyDescent="0.2">
      <c r="A1" s="93" t="s">
        <v>63</v>
      </c>
      <c r="B1" s="94"/>
      <c r="C1" s="94"/>
    </row>
    <row r="2" spans="1:21" ht="17.25" customHeight="1" x14ac:dyDescent="0.2"/>
    <row r="4" spans="1:21" x14ac:dyDescent="0.2">
      <c r="A4" s="104" t="s">
        <v>0</v>
      </c>
      <c r="B4" s="104"/>
      <c r="C4" s="104"/>
      <c r="D4" s="104"/>
      <c r="E4" s="104"/>
      <c r="F4" s="104"/>
      <c r="G4" s="104"/>
      <c r="H4" s="104" t="s">
        <v>1</v>
      </c>
      <c r="I4" s="104"/>
      <c r="J4" s="104"/>
      <c r="K4" s="104"/>
      <c r="L4" s="104"/>
      <c r="M4" s="104"/>
      <c r="N4" s="104"/>
    </row>
    <row r="5" spans="1:21" ht="55.15" customHeight="1" x14ac:dyDescent="0.2">
      <c r="A5" s="108"/>
      <c r="B5" s="109"/>
      <c r="C5" s="109"/>
      <c r="D5" s="109"/>
      <c r="E5" s="110"/>
      <c r="H5" s="105"/>
      <c r="I5" s="106"/>
      <c r="J5" s="106"/>
      <c r="K5" s="106"/>
      <c r="L5" s="107"/>
    </row>
    <row r="6" spans="1:21" x14ac:dyDescent="0.2">
      <c r="A6" s="132" t="s">
        <v>2</v>
      </c>
      <c r="B6" s="132"/>
      <c r="H6" s="133" t="s">
        <v>3</v>
      </c>
      <c r="I6" s="133"/>
    </row>
    <row r="7" spans="1:21" ht="41.45" customHeight="1" x14ac:dyDescent="0.2">
      <c r="A7" s="108"/>
      <c r="B7" s="109"/>
      <c r="C7" s="109"/>
      <c r="D7" s="109"/>
      <c r="E7" s="110"/>
      <c r="H7" s="111"/>
      <c r="I7" s="112"/>
      <c r="J7" s="112"/>
      <c r="K7" s="112"/>
      <c r="L7" s="113"/>
    </row>
    <row r="8" spans="1:21" x14ac:dyDescent="0.2">
      <c r="A8" s="115" t="s">
        <v>4</v>
      </c>
      <c r="B8" s="115"/>
    </row>
    <row r="9" spans="1:21" x14ac:dyDescent="0.2">
      <c r="A9" s="108"/>
      <c r="B9" s="109"/>
      <c r="C9" s="109"/>
      <c r="D9" s="109"/>
      <c r="E9" s="110"/>
    </row>
    <row r="10" spans="1:21" ht="69.75" customHeight="1" x14ac:dyDescent="0.2">
      <c r="A10" s="116" t="s">
        <v>64</v>
      </c>
      <c r="B10" s="117"/>
      <c r="C10" s="117"/>
      <c r="D10" s="117"/>
      <c r="E10" s="117"/>
      <c r="F10" s="117"/>
      <c r="G10" s="117"/>
      <c r="H10" s="117"/>
      <c r="I10" s="117"/>
      <c r="J10" s="117"/>
      <c r="K10" s="117"/>
      <c r="L10" s="117"/>
      <c r="M10" s="117"/>
      <c r="N10" s="117"/>
      <c r="O10" s="117"/>
      <c r="P10" s="117"/>
      <c r="Q10" s="117"/>
      <c r="R10" s="117"/>
      <c r="S10" s="117"/>
    </row>
    <row r="11" spans="1:21" ht="19.5" customHeight="1" x14ac:dyDescent="0.2">
      <c r="A11" s="54" t="s">
        <v>29</v>
      </c>
      <c r="B11" s="48"/>
      <c r="C11" s="48"/>
      <c r="D11" s="48"/>
      <c r="E11" s="48"/>
      <c r="F11" s="48"/>
      <c r="G11" s="48"/>
      <c r="H11" s="48"/>
      <c r="I11" s="48"/>
      <c r="J11" s="48"/>
      <c r="K11" s="48"/>
      <c r="L11" s="48"/>
      <c r="M11" s="48"/>
      <c r="N11" s="48"/>
      <c r="O11" s="48"/>
      <c r="P11" s="48"/>
      <c r="Q11" s="48"/>
      <c r="R11" s="47"/>
      <c r="S11" s="47"/>
      <c r="T11" s="47"/>
      <c r="U11" s="47"/>
    </row>
    <row r="12" spans="1:21" ht="15" customHeight="1" x14ac:dyDescent="0.2">
      <c r="A12" s="47"/>
      <c r="B12" s="49"/>
      <c r="C12" s="121" t="s">
        <v>30</v>
      </c>
      <c r="D12" s="123"/>
      <c r="E12" s="123"/>
      <c r="F12" s="123"/>
      <c r="G12" s="123"/>
      <c r="H12" s="123"/>
      <c r="I12" s="123"/>
      <c r="J12" s="123"/>
      <c r="K12" s="123"/>
      <c r="L12" s="123"/>
      <c r="M12" s="123"/>
      <c r="N12" s="123"/>
      <c r="O12" s="123"/>
      <c r="P12" s="123"/>
      <c r="Q12" s="123"/>
      <c r="R12" s="123"/>
      <c r="S12" s="123"/>
      <c r="T12" s="47"/>
      <c r="U12" s="47"/>
    </row>
    <row r="13" spans="1:21" ht="15" customHeight="1" x14ac:dyDescent="0.2">
      <c r="A13" s="47"/>
      <c r="B13" s="49"/>
      <c r="C13" s="121" t="s">
        <v>31</v>
      </c>
      <c r="D13" s="123"/>
      <c r="E13" s="123"/>
      <c r="F13" s="123"/>
      <c r="G13" s="123"/>
      <c r="H13" s="123"/>
      <c r="I13" s="123"/>
      <c r="J13" s="123"/>
      <c r="K13" s="123"/>
      <c r="L13" s="123"/>
      <c r="M13" s="123"/>
      <c r="N13" s="123"/>
      <c r="O13" s="123"/>
      <c r="P13" s="123"/>
      <c r="Q13" s="123"/>
      <c r="R13" s="123"/>
      <c r="S13" s="123"/>
      <c r="T13" s="47"/>
      <c r="U13" s="47"/>
    </row>
    <row r="14" spans="1:21" ht="15" customHeight="1" x14ac:dyDescent="0.2">
      <c r="A14" s="47"/>
      <c r="B14" s="49"/>
      <c r="C14" s="121" t="s">
        <v>32</v>
      </c>
      <c r="D14" s="123"/>
      <c r="E14" s="123"/>
      <c r="F14" s="123"/>
      <c r="G14" s="123"/>
      <c r="H14" s="123"/>
      <c r="I14" s="123"/>
      <c r="J14" s="123"/>
      <c r="K14" s="123"/>
      <c r="L14" s="123"/>
      <c r="M14" s="123"/>
      <c r="N14" s="123"/>
      <c r="O14" s="123"/>
      <c r="P14" s="123"/>
      <c r="Q14" s="123"/>
      <c r="R14" s="123"/>
      <c r="S14" s="123"/>
      <c r="T14" s="47"/>
      <c r="U14" s="47"/>
    </row>
    <row r="15" spans="1:21" ht="15" customHeight="1" x14ac:dyDescent="0.2">
      <c r="A15" s="47"/>
      <c r="B15" s="49"/>
      <c r="C15" s="121" t="s">
        <v>33</v>
      </c>
      <c r="D15" s="123"/>
      <c r="E15" s="123"/>
      <c r="F15" s="123"/>
      <c r="G15" s="123"/>
      <c r="H15" s="123"/>
      <c r="I15" s="123"/>
      <c r="J15" s="123"/>
      <c r="K15" s="123"/>
      <c r="L15" s="123"/>
      <c r="M15" s="123"/>
      <c r="N15" s="123"/>
      <c r="O15" s="123"/>
      <c r="P15" s="123"/>
      <c r="Q15" s="123"/>
      <c r="R15" s="123"/>
      <c r="S15" s="123"/>
      <c r="T15" s="47"/>
      <c r="U15" s="47"/>
    </row>
    <row r="16" spans="1:21" ht="15" customHeight="1" x14ac:dyDescent="0.2">
      <c r="A16" s="47"/>
      <c r="B16" s="49"/>
      <c r="C16" s="121" t="s">
        <v>34</v>
      </c>
      <c r="D16" s="123"/>
      <c r="E16" s="123"/>
      <c r="F16" s="123"/>
      <c r="G16" s="123"/>
      <c r="H16" s="123"/>
      <c r="I16" s="123"/>
      <c r="J16" s="123"/>
      <c r="K16" s="123"/>
      <c r="L16" s="123"/>
      <c r="M16" s="123"/>
      <c r="N16" s="123"/>
      <c r="O16" s="123"/>
      <c r="P16" s="123"/>
      <c r="Q16" s="123"/>
      <c r="R16" s="123"/>
      <c r="S16" s="123"/>
      <c r="T16" s="47"/>
      <c r="U16" s="47"/>
    </row>
    <row r="17" spans="1:21" ht="15" customHeight="1" x14ac:dyDescent="0.2">
      <c r="A17" s="47"/>
      <c r="B17" s="49"/>
      <c r="C17" s="121" t="s">
        <v>78</v>
      </c>
      <c r="D17" s="122"/>
      <c r="E17" s="122"/>
      <c r="F17" s="122"/>
      <c r="G17" s="122"/>
      <c r="H17" s="122"/>
      <c r="I17" s="122"/>
      <c r="J17" s="122"/>
      <c r="K17" s="122"/>
      <c r="L17" s="122"/>
      <c r="M17" s="122"/>
      <c r="N17" s="122"/>
      <c r="O17" s="122"/>
      <c r="P17" s="122"/>
      <c r="Q17" s="122"/>
      <c r="R17" s="122"/>
      <c r="S17" s="122"/>
      <c r="T17" s="122"/>
      <c r="U17" s="122"/>
    </row>
    <row r="18" spans="1:21" ht="15" customHeight="1" x14ac:dyDescent="0.2">
      <c r="A18" s="47"/>
      <c r="B18" s="49"/>
      <c r="C18" s="121" t="s">
        <v>36</v>
      </c>
      <c r="D18" s="123"/>
      <c r="E18" s="123"/>
      <c r="F18" s="123"/>
      <c r="G18" s="123"/>
      <c r="H18" s="123"/>
      <c r="I18" s="123"/>
      <c r="J18" s="123"/>
      <c r="K18" s="123"/>
      <c r="L18" s="123"/>
      <c r="M18" s="123"/>
      <c r="N18" s="123"/>
      <c r="O18" s="123"/>
      <c r="P18" s="123"/>
      <c r="Q18" s="123"/>
      <c r="R18" s="123"/>
      <c r="S18" s="123"/>
      <c r="T18" s="47"/>
      <c r="U18" s="47"/>
    </row>
    <row r="19" spans="1:21" ht="15" customHeight="1" x14ac:dyDescent="0.2">
      <c r="A19" s="47"/>
      <c r="B19" s="49"/>
      <c r="C19" s="121" t="s">
        <v>37</v>
      </c>
      <c r="D19" s="123"/>
      <c r="E19" s="123"/>
      <c r="F19" s="123"/>
      <c r="G19" s="123"/>
      <c r="H19" s="123"/>
      <c r="I19" s="123"/>
      <c r="J19" s="123"/>
      <c r="K19" s="123"/>
      <c r="L19" s="123"/>
      <c r="M19" s="123"/>
      <c r="N19" s="123"/>
      <c r="O19" s="123"/>
      <c r="P19" s="123"/>
      <c r="Q19" s="123"/>
      <c r="R19" s="123"/>
      <c r="S19" s="123"/>
      <c r="T19" s="47"/>
      <c r="U19" s="47"/>
    </row>
    <row r="20" spans="1:21" ht="15" customHeight="1" x14ac:dyDescent="0.2">
      <c r="A20" s="47"/>
      <c r="B20" s="91"/>
      <c r="C20" s="121" t="s">
        <v>38</v>
      </c>
      <c r="D20" s="123"/>
      <c r="E20" s="123"/>
      <c r="F20" s="123"/>
      <c r="G20" s="123"/>
      <c r="H20" s="123"/>
      <c r="I20" s="123"/>
      <c r="J20" s="123"/>
      <c r="K20" s="123"/>
      <c r="L20" s="123"/>
      <c r="M20" s="123"/>
      <c r="N20" s="123"/>
      <c r="O20" s="123"/>
      <c r="P20" s="123"/>
      <c r="Q20" s="123"/>
      <c r="R20" s="123"/>
      <c r="S20" s="123"/>
      <c r="T20" s="47"/>
      <c r="U20" s="47"/>
    </row>
    <row r="21" spans="1:21" ht="19.5" customHeight="1" x14ac:dyDescent="0.2">
      <c r="A21" s="53"/>
      <c r="B21" s="38"/>
      <c r="C21" s="38"/>
      <c r="D21" s="38"/>
      <c r="E21" s="38"/>
      <c r="F21" s="38"/>
      <c r="G21" s="38"/>
      <c r="H21" s="38"/>
      <c r="I21" s="38"/>
      <c r="J21" s="38"/>
      <c r="K21" s="38"/>
      <c r="L21" s="38"/>
      <c r="M21" s="38"/>
      <c r="N21" s="38"/>
      <c r="O21" s="38"/>
      <c r="P21" s="38"/>
      <c r="Q21" s="38"/>
      <c r="R21" s="38"/>
      <c r="S21" s="38"/>
    </row>
    <row r="22" spans="1:21" ht="15" customHeight="1" x14ac:dyDescent="0.2">
      <c r="A22" s="44"/>
      <c r="I22" s="61"/>
      <c r="J22" s="125" t="s">
        <v>5</v>
      </c>
      <c r="K22" s="126"/>
      <c r="L22" s="126"/>
      <c r="M22" s="126"/>
      <c r="N22" s="126"/>
      <c r="O22" s="127"/>
      <c r="Q22" s="76"/>
      <c r="R22" s="76"/>
    </row>
    <row r="23" spans="1:21" ht="15" customHeight="1" x14ac:dyDescent="0.2">
      <c r="A23" s="44"/>
      <c r="I23" s="7"/>
      <c r="J23" s="126" t="s">
        <v>40</v>
      </c>
      <c r="K23" s="126"/>
      <c r="L23" s="126"/>
      <c r="M23" s="126"/>
      <c r="N23" s="4"/>
      <c r="O23" s="15"/>
      <c r="Q23" s="74"/>
      <c r="R23" s="74"/>
    </row>
    <row r="24" spans="1:21" ht="15" customHeight="1" x14ac:dyDescent="0.2">
      <c r="A24" s="53"/>
      <c r="B24" s="38"/>
      <c r="C24" s="38"/>
      <c r="D24" s="38"/>
      <c r="E24" s="38"/>
      <c r="F24" s="38"/>
      <c r="G24" s="38"/>
      <c r="H24" s="38"/>
      <c r="I24" s="38"/>
      <c r="J24" s="38"/>
      <c r="K24" s="38"/>
      <c r="L24" s="38"/>
      <c r="M24" s="38"/>
      <c r="N24" s="38"/>
      <c r="O24" s="38"/>
      <c r="P24" s="38"/>
      <c r="Q24" s="38"/>
      <c r="R24" s="38"/>
      <c r="S24" s="38"/>
    </row>
    <row r="25" spans="1:21" ht="18" customHeight="1" x14ac:dyDescent="0.2">
      <c r="A25" s="50"/>
      <c r="B25" s="126" t="s">
        <v>47</v>
      </c>
      <c r="C25" s="126"/>
      <c r="D25" s="126"/>
      <c r="E25" s="126"/>
      <c r="F25" s="126"/>
      <c r="G25" s="126"/>
      <c r="H25" s="126"/>
      <c r="I25" s="126"/>
      <c r="J25" s="126"/>
      <c r="K25" s="126"/>
      <c r="L25" s="126"/>
      <c r="T25" s="50"/>
      <c r="U25" s="50"/>
    </row>
    <row r="26" spans="1:21" ht="17.25" customHeight="1" x14ac:dyDescent="0.2">
      <c r="A26" s="50"/>
      <c r="B26" s="75"/>
      <c r="C26" s="75"/>
      <c r="D26" s="75"/>
      <c r="E26" s="75"/>
      <c r="F26" s="75"/>
      <c r="G26" s="75"/>
      <c r="H26" s="51"/>
      <c r="I26" s="51"/>
      <c r="J26" s="51"/>
      <c r="T26" s="50"/>
      <c r="U26" s="50"/>
    </row>
    <row r="27" spans="1:21" ht="14.45" customHeight="1" x14ac:dyDescent="0.2">
      <c r="A27" s="50"/>
      <c r="B27" s="69"/>
      <c r="E27" s="51"/>
      <c r="F27" s="51"/>
      <c r="G27" s="51"/>
      <c r="H27" s="51"/>
      <c r="I27" s="51"/>
      <c r="J27" s="51"/>
      <c r="T27" s="50"/>
      <c r="U27" s="50"/>
    </row>
    <row r="28" spans="1:21" ht="14.45" customHeight="1" x14ac:dyDescent="0.2">
      <c r="A28" s="124" t="s">
        <v>35</v>
      </c>
      <c r="B28" s="124"/>
      <c r="C28" s="124"/>
      <c r="D28" s="124"/>
      <c r="E28" s="124"/>
      <c r="F28" s="124"/>
      <c r="G28" s="124"/>
      <c r="H28" s="124"/>
      <c r="I28" s="124"/>
      <c r="J28" s="124"/>
      <c r="K28" s="124"/>
      <c r="L28" s="124"/>
      <c r="M28" s="124"/>
      <c r="N28" s="124"/>
      <c r="O28" s="124"/>
      <c r="P28" s="124"/>
      <c r="Q28" s="124"/>
      <c r="R28" s="124"/>
      <c r="S28" s="124"/>
      <c r="T28" s="124"/>
      <c r="U28" s="124"/>
    </row>
    <row r="30" spans="1:21" ht="15" customHeight="1" x14ac:dyDescent="0.2">
      <c r="B30" s="51"/>
      <c r="C30" s="51"/>
      <c r="D30" s="51"/>
      <c r="E30" s="51"/>
      <c r="F30" s="51"/>
      <c r="G30" s="51"/>
      <c r="H30" s="51"/>
      <c r="I30" s="51"/>
    </row>
    <row r="31" spans="1:21" ht="41.25" customHeight="1" x14ac:dyDescent="0.2">
      <c r="A31" s="118" t="s">
        <v>39</v>
      </c>
      <c r="B31" s="118"/>
      <c r="C31" s="118"/>
      <c r="D31" s="118"/>
      <c r="E31" s="118"/>
      <c r="F31" s="118"/>
      <c r="G31" s="118"/>
      <c r="H31" s="118"/>
      <c r="I31" s="118"/>
      <c r="J31" s="118"/>
      <c r="K31" s="118"/>
      <c r="L31" s="118"/>
      <c r="M31" s="118"/>
      <c r="N31" s="118"/>
      <c r="O31" s="118"/>
      <c r="P31" s="118"/>
      <c r="Q31" s="118"/>
      <c r="R31" s="118"/>
      <c r="S31" s="118"/>
    </row>
    <row r="33" spans="1:20" ht="78.75" customHeight="1" x14ac:dyDescent="0.2">
      <c r="A33" s="97" t="s">
        <v>6</v>
      </c>
      <c r="B33" s="97" t="s">
        <v>24</v>
      </c>
      <c r="C33" s="97"/>
      <c r="D33" s="97"/>
      <c r="E33" s="97"/>
      <c r="F33" s="97"/>
      <c r="G33" s="97"/>
      <c r="H33" s="97"/>
      <c r="I33" s="97"/>
      <c r="J33" s="97"/>
      <c r="K33" s="119" t="s">
        <v>25</v>
      </c>
      <c r="L33" s="120"/>
      <c r="M33" s="120"/>
      <c r="N33" s="120"/>
      <c r="O33" s="120"/>
      <c r="P33" s="120"/>
      <c r="Q33" s="120"/>
      <c r="R33" s="120"/>
      <c r="S33" s="71" t="s">
        <v>7</v>
      </c>
    </row>
    <row r="34" spans="1:20" ht="24.75" customHeight="1" x14ac:dyDescent="0.2">
      <c r="A34" s="97"/>
      <c r="B34" s="97"/>
      <c r="C34" s="97"/>
      <c r="D34" s="97"/>
      <c r="E34" s="97"/>
      <c r="F34" s="97"/>
      <c r="G34" s="97"/>
      <c r="H34" s="97"/>
      <c r="I34" s="97"/>
      <c r="J34" s="97"/>
      <c r="K34" s="71" t="s">
        <v>8</v>
      </c>
      <c r="L34" s="71" t="s">
        <v>9</v>
      </c>
      <c r="M34" s="71" t="s">
        <v>10</v>
      </c>
      <c r="N34" s="71" t="s">
        <v>11</v>
      </c>
      <c r="O34" s="71" t="s">
        <v>12</v>
      </c>
      <c r="P34" s="71" t="s">
        <v>13</v>
      </c>
      <c r="Q34" s="71" t="s">
        <v>14</v>
      </c>
      <c r="R34" s="34" t="s">
        <v>15</v>
      </c>
      <c r="S34" s="71"/>
    </row>
    <row r="35" spans="1:20" s="69" customFormat="1" ht="15" customHeight="1" x14ac:dyDescent="0.25">
      <c r="A35" s="61">
        <v>1</v>
      </c>
      <c r="B35" s="134">
        <v>2</v>
      </c>
      <c r="C35" s="135"/>
      <c r="D35" s="135"/>
      <c r="E35" s="135"/>
      <c r="F35" s="135"/>
      <c r="G35" s="135"/>
      <c r="H35" s="135"/>
      <c r="I35" s="135"/>
      <c r="J35" s="136"/>
      <c r="K35" s="61">
        <v>3</v>
      </c>
      <c r="L35" s="61">
        <v>4</v>
      </c>
      <c r="M35" s="61">
        <v>5</v>
      </c>
      <c r="N35" s="61">
        <v>6</v>
      </c>
      <c r="O35" s="61">
        <v>7</v>
      </c>
      <c r="P35" s="61">
        <v>8</v>
      </c>
      <c r="Q35" s="61">
        <v>9</v>
      </c>
      <c r="R35" s="78">
        <v>10</v>
      </c>
      <c r="S35" s="61">
        <v>11</v>
      </c>
    </row>
    <row r="36" spans="1:20" ht="27" customHeight="1" x14ac:dyDescent="0.2">
      <c r="A36" s="61">
        <v>1</v>
      </c>
      <c r="B36" s="137" t="s">
        <v>52</v>
      </c>
      <c r="C36" s="138"/>
      <c r="D36" s="138"/>
      <c r="E36" s="138"/>
      <c r="F36" s="138"/>
      <c r="G36" s="138"/>
      <c r="H36" s="138"/>
      <c r="I36" s="138"/>
      <c r="J36" s="139"/>
      <c r="K36" s="80"/>
      <c r="L36" s="79"/>
      <c r="M36" s="80"/>
      <c r="N36" s="80"/>
      <c r="O36" s="79"/>
      <c r="P36" s="80"/>
      <c r="Q36" s="80"/>
      <c r="R36" s="79"/>
      <c r="S36" s="63"/>
    </row>
    <row r="37" spans="1:20" ht="106.5" customHeight="1" x14ac:dyDescent="0.2">
      <c r="A37" s="9">
        <v>2</v>
      </c>
      <c r="B37" s="128" t="s">
        <v>54</v>
      </c>
      <c r="C37" s="129"/>
      <c r="D37" s="129"/>
      <c r="E37" s="129"/>
      <c r="F37" s="129"/>
      <c r="G37" s="129"/>
      <c r="H37" s="129"/>
      <c r="I37" s="129"/>
      <c r="J37" s="130"/>
      <c r="K37" s="79"/>
      <c r="L37" s="80"/>
      <c r="M37" s="79"/>
      <c r="N37" s="79"/>
      <c r="O37" s="80"/>
      <c r="P37" s="79"/>
      <c r="Q37" s="79"/>
      <c r="R37" s="80"/>
      <c r="S37" s="63"/>
    </row>
    <row r="38" spans="1:20" ht="35.25" customHeight="1" x14ac:dyDescent="0.2">
      <c r="A38" s="9">
        <v>3</v>
      </c>
      <c r="B38" s="128" t="s">
        <v>53</v>
      </c>
      <c r="C38" s="129"/>
      <c r="D38" s="129"/>
      <c r="E38" s="129"/>
      <c r="F38" s="129"/>
      <c r="G38" s="129"/>
      <c r="H38" s="129"/>
      <c r="I38" s="129"/>
      <c r="J38" s="130"/>
      <c r="K38" s="79"/>
      <c r="L38" s="80"/>
      <c r="M38" s="79"/>
      <c r="N38" s="79"/>
      <c r="O38" s="80"/>
      <c r="P38" s="79"/>
      <c r="Q38" s="79"/>
      <c r="R38" s="80"/>
      <c r="S38" s="63"/>
    </row>
    <row r="39" spans="1:20" ht="81.75" customHeight="1" x14ac:dyDescent="0.2">
      <c r="A39" s="9">
        <v>4</v>
      </c>
      <c r="B39" s="128" t="s">
        <v>55</v>
      </c>
      <c r="C39" s="129"/>
      <c r="D39" s="129"/>
      <c r="E39" s="129"/>
      <c r="F39" s="129"/>
      <c r="G39" s="129"/>
      <c r="H39" s="129"/>
      <c r="I39" s="129"/>
      <c r="J39" s="130"/>
      <c r="K39" s="79"/>
      <c r="L39" s="80"/>
      <c r="M39" s="79"/>
      <c r="N39" s="79"/>
      <c r="O39" s="80"/>
      <c r="P39" s="79"/>
      <c r="Q39" s="79"/>
      <c r="R39" s="80"/>
      <c r="S39" s="63"/>
    </row>
    <row r="40" spans="1:20" ht="53.25" customHeight="1" x14ac:dyDescent="0.2">
      <c r="A40" s="9">
        <v>5</v>
      </c>
      <c r="B40" s="128" t="s">
        <v>56</v>
      </c>
      <c r="C40" s="129"/>
      <c r="D40" s="129"/>
      <c r="E40" s="129"/>
      <c r="F40" s="129"/>
      <c r="G40" s="129"/>
      <c r="H40" s="129"/>
      <c r="I40" s="129"/>
      <c r="J40" s="130"/>
      <c r="K40" s="79"/>
      <c r="L40" s="80"/>
      <c r="M40" s="79"/>
      <c r="N40" s="79"/>
      <c r="O40" s="80"/>
      <c r="P40" s="79"/>
      <c r="Q40" s="79"/>
      <c r="R40" s="80"/>
      <c r="S40" s="63"/>
    </row>
    <row r="41" spans="1:20" ht="66" customHeight="1" x14ac:dyDescent="0.2">
      <c r="A41" s="9">
        <v>6</v>
      </c>
      <c r="B41" s="128" t="s">
        <v>178</v>
      </c>
      <c r="C41" s="129"/>
      <c r="D41" s="129"/>
      <c r="E41" s="129"/>
      <c r="F41" s="129"/>
      <c r="G41" s="129"/>
      <c r="H41" s="129"/>
      <c r="I41" s="129"/>
      <c r="J41" s="130"/>
      <c r="K41" s="68" t="s">
        <v>179</v>
      </c>
      <c r="L41" s="66">
        <f>L36*1782</f>
        <v>0</v>
      </c>
      <c r="M41" s="68" t="s">
        <v>179</v>
      </c>
      <c r="N41" s="68" t="s">
        <v>179</v>
      </c>
      <c r="O41" s="68" t="s">
        <v>179</v>
      </c>
      <c r="P41" s="68" t="s">
        <v>179</v>
      </c>
      <c r="Q41" s="68" t="s">
        <v>179</v>
      </c>
      <c r="R41" s="68" t="s">
        <v>179</v>
      </c>
      <c r="S41" s="67">
        <f>L41</f>
        <v>0</v>
      </c>
    </row>
    <row r="42" spans="1:20" ht="65.25" customHeight="1" x14ac:dyDescent="0.2">
      <c r="A42" s="9">
        <v>7</v>
      </c>
      <c r="B42" s="128" t="s">
        <v>155</v>
      </c>
      <c r="C42" s="129"/>
      <c r="D42" s="129"/>
      <c r="E42" s="129"/>
      <c r="F42" s="129"/>
      <c r="G42" s="129"/>
      <c r="H42" s="129"/>
      <c r="I42" s="129"/>
      <c r="J42" s="130"/>
      <c r="K42" s="68" t="s">
        <v>179</v>
      </c>
      <c r="L42" s="68" t="s">
        <v>179</v>
      </c>
      <c r="M42" s="68" t="s">
        <v>179</v>
      </c>
      <c r="N42" s="68" t="s">
        <v>179</v>
      </c>
      <c r="O42" s="66">
        <f>O36*4276.8</f>
        <v>0</v>
      </c>
      <c r="P42" s="68" t="s">
        <v>179</v>
      </c>
      <c r="Q42" s="68" t="s">
        <v>179</v>
      </c>
      <c r="R42" s="66">
        <f>R36*5940</f>
        <v>0</v>
      </c>
      <c r="S42" s="67">
        <f>O42+R42</f>
        <v>0</v>
      </c>
      <c r="T42" s="10"/>
    </row>
    <row r="43" spans="1:20" ht="66" customHeight="1" x14ac:dyDescent="0.2">
      <c r="A43" s="9">
        <v>8</v>
      </c>
      <c r="B43" s="128" t="s">
        <v>156</v>
      </c>
      <c r="C43" s="129"/>
      <c r="D43" s="129"/>
      <c r="E43" s="129"/>
      <c r="F43" s="129"/>
      <c r="G43" s="129"/>
      <c r="H43" s="129"/>
      <c r="I43" s="129"/>
      <c r="J43" s="130"/>
      <c r="K43" s="66">
        <f>K37*1782</f>
        <v>0</v>
      </c>
      <c r="L43" s="68" t="s">
        <v>179</v>
      </c>
      <c r="M43" s="66">
        <f>M37*1782</f>
        <v>0</v>
      </c>
      <c r="N43" s="68" t="s">
        <v>179</v>
      </c>
      <c r="O43" s="68" t="s">
        <v>179</v>
      </c>
      <c r="P43" s="68" t="s">
        <v>179</v>
      </c>
      <c r="Q43" s="68" t="s">
        <v>179</v>
      </c>
      <c r="R43" s="68" t="s">
        <v>179</v>
      </c>
      <c r="S43" s="67">
        <f>K43+M43</f>
        <v>0</v>
      </c>
      <c r="T43" s="10"/>
    </row>
    <row r="44" spans="1:20" ht="77.25" customHeight="1" x14ac:dyDescent="0.2">
      <c r="A44" s="9">
        <v>9</v>
      </c>
      <c r="B44" s="128" t="s">
        <v>157</v>
      </c>
      <c r="C44" s="129"/>
      <c r="D44" s="129"/>
      <c r="E44" s="129"/>
      <c r="F44" s="129"/>
      <c r="G44" s="129"/>
      <c r="H44" s="129"/>
      <c r="I44" s="129"/>
      <c r="J44" s="130"/>
      <c r="K44" s="68" t="s">
        <v>179</v>
      </c>
      <c r="L44" s="68" t="s">
        <v>179</v>
      </c>
      <c r="M44" s="68" t="s">
        <v>179</v>
      </c>
      <c r="N44" s="66">
        <f>N37*3326.4</f>
        <v>0</v>
      </c>
      <c r="O44" s="68" t="s">
        <v>179</v>
      </c>
      <c r="P44" s="66">
        <f>P37*4276.8</f>
        <v>0</v>
      </c>
      <c r="Q44" s="66">
        <f>Q37*5940</f>
        <v>0</v>
      </c>
      <c r="R44" s="68" t="s">
        <v>179</v>
      </c>
      <c r="S44" s="67">
        <f>N44+P44+Q44</f>
        <v>0</v>
      </c>
    </row>
    <row r="45" spans="1:20" ht="67.5" customHeight="1" x14ac:dyDescent="0.2">
      <c r="A45" s="9">
        <v>10</v>
      </c>
      <c r="B45" s="128" t="s">
        <v>158</v>
      </c>
      <c r="C45" s="129"/>
      <c r="D45" s="129"/>
      <c r="E45" s="129"/>
      <c r="F45" s="129"/>
      <c r="G45" s="129"/>
      <c r="H45" s="129"/>
      <c r="I45" s="129"/>
      <c r="J45" s="130"/>
      <c r="K45" s="66">
        <f>K38*1782</f>
        <v>0</v>
      </c>
      <c r="L45" s="68" t="s">
        <v>179</v>
      </c>
      <c r="M45" s="66">
        <f>M38*1782</f>
        <v>0</v>
      </c>
      <c r="N45" s="68" t="s">
        <v>179</v>
      </c>
      <c r="O45" s="68" t="s">
        <v>179</v>
      </c>
      <c r="P45" s="68" t="s">
        <v>179</v>
      </c>
      <c r="Q45" s="68" t="s">
        <v>179</v>
      </c>
      <c r="R45" s="68" t="s">
        <v>179</v>
      </c>
      <c r="S45" s="67">
        <f>K45+M45</f>
        <v>0</v>
      </c>
    </row>
    <row r="46" spans="1:20" ht="76.5" customHeight="1" x14ac:dyDescent="0.2">
      <c r="A46" s="9">
        <v>11</v>
      </c>
      <c r="B46" s="128" t="s">
        <v>159</v>
      </c>
      <c r="C46" s="129"/>
      <c r="D46" s="129"/>
      <c r="E46" s="129"/>
      <c r="F46" s="129"/>
      <c r="G46" s="129"/>
      <c r="H46" s="129"/>
      <c r="I46" s="129"/>
      <c r="J46" s="130"/>
      <c r="K46" s="68" t="s">
        <v>179</v>
      </c>
      <c r="L46" s="68" t="s">
        <v>179</v>
      </c>
      <c r="M46" s="68" t="s">
        <v>179</v>
      </c>
      <c r="N46" s="66">
        <f>N38*3326.4</f>
        <v>0</v>
      </c>
      <c r="O46" s="68" t="s">
        <v>179</v>
      </c>
      <c r="P46" s="66">
        <f>P38*4276.8</f>
        <v>0</v>
      </c>
      <c r="Q46" s="66">
        <f>Q38*5940</f>
        <v>0</v>
      </c>
      <c r="R46" s="68" t="s">
        <v>179</v>
      </c>
      <c r="S46" s="67">
        <f>N46+P46+Q46</f>
        <v>0</v>
      </c>
    </row>
    <row r="47" spans="1:20" ht="63.75" customHeight="1" x14ac:dyDescent="0.2">
      <c r="A47" s="9">
        <v>12</v>
      </c>
      <c r="B47" s="128" t="s">
        <v>160</v>
      </c>
      <c r="C47" s="129"/>
      <c r="D47" s="129"/>
      <c r="E47" s="129"/>
      <c r="F47" s="129"/>
      <c r="G47" s="129"/>
      <c r="H47" s="129"/>
      <c r="I47" s="129"/>
      <c r="J47" s="130"/>
      <c r="K47" s="66">
        <f>K39*1782</f>
        <v>0</v>
      </c>
      <c r="L47" s="68" t="s">
        <v>179</v>
      </c>
      <c r="M47" s="66">
        <f>M39*1782</f>
        <v>0</v>
      </c>
      <c r="N47" s="68" t="s">
        <v>179</v>
      </c>
      <c r="O47" s="68" t="s">
        <v>179</v>
      </c>
      <c r="P47" s="68" t="s">
        <v>179</v>
      </c>
      <c r="Q47" s="68" t="s">
        <v>179</v>
      </c>
      <c r="R47" s="68" t="s">
        <v>179</v>
      </c>
      <c r="S47" s="67">
        <f>K47+M47</f>
        <v>0</v>
      </c>
    </row>
    <row r="48" spans="1:20" ht="77.25" customHeight="1" x14ac:dyDescent="0.2">
      <c r="A48" s="9">
        <v>13</v>
      </c>
      <c r="B48" s="128" t="s">
        <v>161</v>
      </c>
      <c r="C48" s="129"/>
      <c r="D48" s="129"/>
      <c r="E48" s="129"/>
      <c r="F48" s="129"/>
      <c r="G48" s="129"/>
      <c r="H48" s="129"/>
      <c r="I48" s="129"/>
      <c r="J48" s="130"/>
      <c r="K48" s="68" t="s">
        <v>179</v>
      </c>
      <c r="L48" s="68" t="s">
        <v>179</v>
      </c>
      <c r="M48" s="68" t="s">
        <v>179</v>
      </c>
      <c r="N48" s="66">
        <f>N39*3326.4</f>
        <v>0</v>
      </c>
      <c r="O48" s="68" t="s">
        <v>179</v>
      </c>
      <c r="P48" s="66">
        <f>P39*4276.8</f>
        <v>0</v>
      </c>
      <c r="Q48" s="66">
        <f>Q39*5940</f>
        <v>0</v>
      </c>
      <c r="R48" s="68" t="s">
        <v>179</v>
      </c>
      <c r="S48" s="67">
        <f>N48+P48+Q48</f>
        <v>0</v>
      </c>
    </row>
    <row r="49" spans="1:19" ht="102" customHeight="1" x14ac:dyDescent="0.2">
      <c r="A49" s="9">
        <v>14</v>
      </c>
      <c r="B49" s="128" t="s">
        <v>162</v>
      </c>
      <c r="C49" s="129"/>
      <c r="D49" s="129"/>
      <c r="E49" s="129"/>
      <c r="F49" s="129"/>
      <c r="G49" s="129"/>
      <c r="H49" s="129"/>
      <c r="I49" s="129"/>
      <c r="J49" s="130"/>
      <c r="K49" s="66">
        <f>K40*1782</f>
        <v>0</v>
      </c>
      <c r="L49" s="68" t="s">
        <v>179</v>
      </c>
      <c r="M49" s="66">
        <f>M40*1782</f>
        <v>0</v>
      </c>
      <c r="N49" s="66">
        <f>N40*3326.4</f>
        <v>0</v>
      </c>
      <c r="O49" s="68" t="s">
        <v>179</v>
      </c>
      <c r="P49" s="66">
        <f>P40*4276.8</f>
        <v>0</v>
      </c>
      <c r="Q49" s="66">
        <f>Q40*5940</f>
        <v>0</v>
      </c>
      <c r="R49" s="68" t="s">
        <v>179</v>
      </c>
      <c r="S49" s="67">
        <f>K49+M49+N49+P49+Q49</f>
        <v>0</v>
      </c>
    </row>
    <row r="50" spans="1:19" ht="28.5" customHeight="1" x14ac:dyDescent="0.2">
      <c r="A50" s="9">
        <v>15</v>
      </c>
      <c r="B50" s="128" t="s">
        <v>57</v>
      </c>
      <c r="C50" s="129"/>
      <c r="D50" s="129"/>
      <c r="E50" s="129"/>
      <c r="F50" s="129"/>
      <c r="G50" s="129"/>
      <c r="H50" s="129"/>
      <c r="I50" s="129"/>
      <c r="J50" s="130"/>
      <c r="K50" s="67">
        <f>K43+K45+K47+K49</f>
        <v>0</v>
      </c>
      <c r="L50" s="67">
        <f>L41</f>
        <v>0</v>
      </c>
      <c r="M50" s="67">
        <f>M43+M45+M47+M49</f>
        <v>0</v>
      </c>
      <c r="N50" s="67">
        <f>N44+N46+N48+N49</f>
        <v>0</v>
      </c>
      <c r="O50" s="67">
        <f>O42</f>
        <v>0</v>
      </c>
      <c r="P50" s="67">
        <f>P44+P46+P48+P49</f>
        <v>0</v>
      </c>
      <c r="Q50" s="67">
        <f>SUM(Q44+Q46+Q48+Q49)</f>
        <v>0</v>
      </c>
      <c r="R50" s="67">
        <f>R42</f>
        <v>0</v>
      </c>
      <c r="S50" s="67">
        <f>SUM(S41:S49)</f>
        <v>0</v>
      </c>
    </row>
    <row r="51" spans="1:19" ht="14.25" x14ac:dyDescent="0.2">
      <c r="A51" s="8"/>
      <c r="B51" s="6"/>
      <c r="C51" s="6"/>
    </row>
    <row r="52" spans="1:19" ht="30" customHeight="1" thickBot="1" x14ac:dyDescent="0.25">
      <c r="A52" s="140" t="s">
        <v>45</v>
      </c>
      <c r="B52" s="140"/>
      <c r="C52" s="140"/>
      <c r="D52" s="140"/>
      <c r="E52" s="140"/>
      <c r="F52" s="140"/>
      <c r="G52" s="140"/>
      <c r="H52" s="140"/>
      <c r="I52" s="140"/>
      <c r="J52" s="140"/>
      <c r="K52" s="140"/>
      <c r="L52" s="140"/>
      <c r="M52" s="140"/>
      <c r="N52" s="140"/>
      <c r="O52" s="140"/>
      <c r="P52" s="140"/>
      <c r="Q52" s="140"/>
      <c r="R52" s="140"/>
      <c r="S52" s="140"/>
    </row>
    <row r="53" spans="1:19" ht="18.75" customHeight="1" thickBot="1" x14ac:dyDescent="0.25">
      <c r="A53" s="40" t="s">
        <v>44</v>
      </c>
      <c r="B53" s="17"/>
      <c r="C53" s="17"/>
      <c r="D53" s="17"/>
      <c r="E53" s="17"/>
      <c r="G53" s="17"/>
      <c r="H53" s="17"/>
      <c r="I53" s="20">
        <f>S50</f>
        <v>0</v>
      </c>
      <c r="J53" s="17"/>
      <c r="K53" s="16"/>
    </row>
    <row r="54" spans="1:19" ht="18.75" customHeight="1" x14ac:dyDescent="0.2">
      <c r="A54" s="40"/>
      <c r="B54" s="17"/>
      <c r="C54" s="17"/>
      <c r="D54" s="17"/>
      <c r="E54" s="17"/>
      <c r="F54" s="22"/>
      <c r="G54" s="17"/>
      <c r="H54" s="17"/>
      <c r="I54" s="17"/>
      <c r="J54" s="17"/>
      <c r="K54" s="16"/>
    </row>
    <row r="55" spans="1:19" ht="18.75" customHeight="1" x14ac:dyDescent="0.2">
      <c r="A55" s="40"/>
      <c r="B55" s="17"/>
      <c r="C55" s="17"/>
      <c r="D55" s="17"/>
      <c r="E55" s="17"/>
      <c r="F55" s="22"/>
      <c r="G55" s="17"/>
      <c r="H55" s="17"/>
      <c r="I55" s="17"/>
      <c r="J55" s="17"/>
      <c r="K55" s="16"/>
    </row>
    <row r="56" spans="1:19" ht="34.5" customHeight="1" x14ac:dyDescent="0.25">
      <c r="A56" s="96" t="s">
        <v>41</v>
      </c>
      <c r="B56" s="131"/>
      <c r="C56" s="131"/>
      <c r="D56" s="131"/>
      <c r="E56" s="131"/>
      <c r="F56" s="131"/>
      <c r="G56" s="131"/>
      <c r="H56" s="131"/>
      <c r="I56" s="131"/>
      <c r="J56" s="131"/>
      <c r="K56" s="131"/>
      <c r="L56" s="131"/>
      <c r="M56" s="131"/>
      <c r="N56" s="131"/>
      <c r="O56" s="131"/>
      <c r="P56" s="131"/>
      <c r="Q56" s="131"/>
      <c r="R56" s="131"/>
      <c r="S56" s="131"/>
    </row>
    <row r="57" spans="1:19" ht="18" x14ac:dyDescent="0.25">
      <c r="A57" s="77"/>
      <c r="B57" s="77"/>
      <c r="C57" s="77"/>
      <c r="D57" s="77"/>
      <c r="E57" s="77"/>
      <c r="F57" s="77"/>
      <c r="G57" s="77"/>
      <c r="H57" s="77"/>
      <c r="I57" s="77"/>
      <c r="J57" s="77"/>
      <c r="K57" s="77"/>
      <c r="L57" s="77"/>
      <c r="M57" s="77"/>
      <c r="N57" s="77"/>
      <c r="O57" s="77"/>
      <c r="P57" s="77"/>
      <c r="Q57" s="77"/>
      <c r="R57" s="77"/>
      <c r="S57" s="77"/>
    </row>
    <row r="58" spans="1:19" ht="67.5" customHeight="1" x14ac:dyDescent="0.2">
      <c r="A58" s="97" t="s">
        <v>6</v>
      </c>
      <c r="B58" s="97" t="s">
        <v>24</v>
      </c>
      <c r="C58" s="97"/>
      <c r="D58" s="97"/>
      <c r="E58" s="97"/>
      <c r="F58" s="97"/>
      <c r="G58" s="97"/>
      <c r="H58" s="97"/>
      <c r="I58" s="97"/>
      <c r="J58" s="97"/>
      <c r="K58" s="119" t="s">
        <v>25</v>
      </c>
      <c r="L58" s="120"/>
      <c r="M58" s="120"/>
      <c r="N58" s="120"/>
      <c r="O58" s="120"/>
      <c r="P58" s="120"/>
      <c r="Q58" s="120"/>
      <c r="R58" s="141"/>
      <c r="S58" s="71" t="s">
        <v>7</v>
      </c>
    </row>
    <row r="59" spans="1:19" x14ac:dyDescent="0.2">
      <c r="A59" s="97"/>
      <c r="B59" s="97"/>
      <c r="C59" s="97"/>
      <c r="D59" s="97"/>
      <c r="E59" s="97"/>
      <c r="F59" s="97"/>
      <c r="G59" s="97"/>
      <c r="H59" s="97"/>
      <c r="I59" s="97"/>
      <c r="J59" s="97"/>
      <c r="K59" s="71" t="s">
        <v>8</v>
      </c>
      <c r="L59" s="71" t="s">
        <v>9</v>
      </c>
      <c r="M59" s="71" t="s">
        <v>10</v>
      </c>
      <c r="N59" s="71" t="s">
        <v>11</v>
      </c>
      <c r="O59" s="71" t="s">
        <v>12</v>
      </c>
      <c r="P59" s="71" t="s">
        <v>13</v>
      </c>
      <c r="Q59" s="71" t="s">
        <v>14</v>
      </c>
      <c r="R59" s="34" t="s">
        <v>15</v>
      </c>
      <c r="S59" s="71"/>
    </row>
    <row r="60" spans="1:19" s="69" customFormat="1" ht="15" customHeight="1" x14ac:dyDescent="0.25">
      <c r="A60" s="61">
        <v>1</v>
      </c>
      <c r="B60" s="134">
        <v>2</v>
      </c>
      <c r="C60" s="135"/>
      <c r="D60" s="135"/>
      <c r="E60" s="135"/>
      <c r="F60" s="135"/>
      <c r="G60" s="135"/>
      <c r="H60" s="135"/>
      <c r="I60" s="135"/>
      <c r="J60" s="136"/>
      <c r="K60" s="61">
        <v>3</v>
      </c>
      <c r="L60" s="61">
        <v>4</v>
      </c>
      <c r="M60" s="61">
        <v>5</v>
      </c>
      <c r="N60" s="61">
        <v>6</v>
      </c>
      <c r="O60" s="61">
        <v>7</v>
      </c>
      <c r="P60" s="61">
        <v>8</v>
      </c>
      <c r="Q60" s="61">
        <v>9</v>
      </c>
      <c r="R60" s="78">
        <v>10</v>
      </c>
      <c r="S60" s="61">
        <v>11</v>
      </c>
    </row>
    <row r="61" spans="1:19" ht="26.45" customHeight="1" x14ac:dyDescent="0.2">
      <c r="A61" s="61">
        <v>1</v>
      </c>
      <c r="B61" s="137" t="s">
        <v>58</v>
      </c>
      <c r="C61" s="138"/>
      <c r="D61" s="138"/>
      <c r="E61" s="138"/>
      <c r="F61" s="138"/>
      <c r="G61" s="138"/>
      <c r="H61" s="138"/>
      <c r="I61" s="138"/>
      <c r="J61" s="139"/>
      <c r="K61" s="81"/>
      <c r="L61" s="81"/>
      <c r="M61" s="81"/>
      <c r="N61" s="81"/>
      <c r="O61" s="81"/>
      <c r="P61" s="81"/>
      <c r="Q61" s="81"/>
      <c r="R61" s="82"/>
      <c r="S61" s="63"/>
    </row>
    <row r="62" spans="1:19" ht="65.25" customHeight="1" x14ac:dyDescent="0.2">
      <c r="A62" s="9">
        <v>2</v>
      </c>
      <c r="B62" s="128" t="s">
        <v>163</v>
      </c>
      <c r="C62" s="129"/>
      <c r="D62" s="129"/>
      <c r="E62" s="129"/>
      <c r="F62" s="129"/>
      <c r="G62" s="129"/>
      <c r="H62" s="129"/>
      <c r="I62" s="129"/>
      <c r="J62" s="130"/>
      <c r="K62" s="62">
        <f>K61*990</f>
        <v>0</v>
      </c>
      <c r="L62" s="62">
        <f>L61*990</f>
        <v>0</v>
      </c>
      <c r="M62" s="62">
        <f>M61*990</f>
        <v>0</v>
      </c>
      <c r="N62" s="62">
        <f>N61*495</f>
        <v>0</v>
      </c>
      <c r="O62" s="62">
        <f>O61*495</f>
        <v>0</v>
      </c>
      <c r="P62" s="62">
        <f>P61*495</f>
        <v>0</v>
      </c>
      <c r="Q62" s="62">
        <f>Q61*495</f>
        <v>0</v>
      </c>
      <c r="R62" s="83">
        <f>R61*495</f>
        <v>0</v>
      </c>
      <c r="S62" s="62">
        <f>K62+L62+M62+N62+O62+P62+Q62+R62</f>
        <v>0</v>
      </c>
    </row>
    <row r="63" spans="1:19" ht="21.75" customHeight="1" x14ac:dyDescent="0.2">
      <c r="A63" s="8"/>
      <c r="B63" s="6"/>
      <c r="C63" s="6"/>
    </row>
    <row r="64" spans="1:19" ht="42" customHeight="1" thickBot="1" x14ac:dyDescent="0.25">
      <c r="A64" s="142" t="s">
        <v>42</v>
      </c>
      <c r="B64" s="142"/>
      <c r="C64" s="142"/>
      <c r="D64" s="142"/>
      <c r="E64" s="142"/>
      <c r="F64" s="142"/>
      <c r="G64" s="142"/>
      <c r="H64" s="142"/>
      <c r="I64" s="142"/>
      <c r="J64" s="142"/>
      <c r="K64" s="142"/>
      <c r="L64" s="142"/>
      <c r="M64" s="142"/>
      <c r="N64" s="142"/>
      <c r="O64" s="142"/>
      <c r="P64" s="142"/>
      <c r="Q64" s="142"/>
      <c r="R64" s="142"/>
      <c r="S64" s="142"/>
    </row>
    <row r="65" spans="1:19" ht="13.5" thickBot="1" x14ac:dyDescent="0.25">
      <c r="A65" s="40" t="s">
        <v>43</v>
      </c>
      <c r="B65" s="40"/>
      <c r="C65" s="40"/>
      <c r="D65" s="40"/>
      <c r="F65" s="40"/>
      <c r="G65" s="20">
        <f>S62</f>
        <v>0</v>
      </c>
      <c r="H65" s="40"/>
      <c r="I65" s="40"/>
      <c r="J65" s="40"/>
      <c r="K65" s="40"/>
      <c r="L65" s="22"/>
      <c r="M65" s="18"/>
    </row>
    <row r="66" spans="1:19" x14ac:dyDescent="0.2">
      <c r="A66" s="40"/>
      <c r="B66" s="40"/>
      <c r="C66" s="40"/>
      <c r="D66" s="40"/>
      <c r="E66" s="40"/>
      <c r="F66" s="40"/>
      <c r="G66" s="40"/>
      <c r="H66" s="40"/>
      <c r="I66" s="40"/>
      <c r="J66" s="40"/>
      <c r="K66" s="40"/>
      <c r="L66" s="22"/>
      <c r="M66" s="18"/>
    </row>
    <row r="67" spans="1:19" ht="26.25" customHeight="1" x14ac:dyDescent="0.2">
      <c r="A67" s="40"/>
      <c r="B67" s="40"/>
      <c r="C67" s="40"/>
      <c r="D67" s="40"/>
      <c r="E67" s="40"/>
      <c r="F67" s="40"/>
      <c r="G67" s="40"/>
      <c r="H67" s="40"/>
      <c r="I67" s="40"/>
      <c r="J67" s="40"/>
      <c r="K67" s="40"/>
      <c r="M67" s="18"/>
    </row>
    <row r="68" spans="1:19" ht="68.25" customHeight="1" x14ac:dyDescent="0.25">
      <c r="A68" s="96" t="s">
        <v>79</v>
      </c>
      <c r="B68" s="96"/>
      <c r="C68" s="96"/>
      <c r="D68" s="96"/>
      <c r="E68" s="96"/>
      <c r="F68" s="96"/>
      <c r="G68" s="96"/>
      <c r="H68" s="96"/>
      <c r="I68" s="96"/>
      <c r="J68" s="96"/>
      <c r="K68" s="96"/>
      <c r="L68" s="96"/>
      <c r="M68" s="96"/>
      <c r="N68" s="96"/>
      <c r="O68" s="96"/>
      <c r="P68" s="96"/>
      <c r="Q68" s="96"/>
      <c r="R68" s="96"/>
      <c r="S68" s="96"/>
    </row>
    <row r="69" spans="1:19" x14ac:dyDescent="0.2">
      <c r="A69" s="40"/>
      <c r="B69" s="40"/>
      <c r="C69" s="40"/>
      <c r="D69" s="40"/>
      <c r="E69" s="40"/>
      <c r="F69" s="40"/>
      <c r="G69" s="40"/>
      <c r="H69" s="40"/>
      <c r="I69" s="40"/>
      <c r="J69" s="40"/>
      <c r="K69" s="40"/>
      <c r="L69" s="22"/>
      <c r="M69" s="18"/>
    </row>
    <row r="70" spans="1:19" ht="66.75" customHeight="1" x14ac:dyDescent="0.2">
      <c r="A70" s="97" t="s">
        <v>6</v>
      </c>
      <c r="B70" s="97" t="s">
        <v>24</v>
      </c>
      <c r="C70" s="97"/>
      <c r="D70" s="97"/>
      <c r="E70" s="97"/>
      <c r="F70" s="97"/>
      <c r="G70" s="97"/>
      <c r="H70" s="97"/>
      <c r="I70" s="97"/>
      <c r="J70" s="97"/>
      <c r="K70" s="119" t="s">
        <v>25</v>
      </c>
      <c r="L70" s="120"/>
      <c r="M70" s="120"/>
      <c r="N70" s="120"/>
      <c r="O70" s="120"/>
      <c r="P70" s="120"/>
      <c r="Q70" s="120"/>
      <c r="R70" s="141"/>
      <c r="S70" s="98" t="s">
        <v>7</v>
      </c>
    </row>
    <row r="71" spans="1:19" ht="30" customHeight="1" x14ac:dyDescent="0.2">
      <c r="A71" s="97"/>
      <c r="B71" s="97"/>
      <c r="C71" s="97"/>
      <c r="D71" s="97"/>
      <c r="E71" s="97"/>
      <c r="F71" s="97"/>
      <c r="G71" s="97"/>
      <c r="H71" s="97"/>
      <c r="I71" s="97"/>
      <c r="J71" s="97"/>
      <c r="K71" s="71" t="s">
        <v>8</v>
      </c>
      <c r="L71" s="71" t="s">
        <v>9</v>
      </c>
      <c r="M71" s="71" t="s">
        <v>10</v>
      </c>
      <c r="N71" s="71" t="s">
        <v>11</v>
      </c>
      <c r="O71" s="71" t="s">
        <v>12</v>
      </c>
      <c r="P71" s="71" t="s">
        <v>13</v>
      </c>
      <c r="Q71" s="71" t="s">
        <v>14</v>
      </c>
      <c r="R71" s="71" t="s">
        <v>15</v>
      </c>
      <c r="S71" s="99"/>
    </row>
    <row r="72" spans="1:19" s="69" customFormat="1" x14ac:dyDescent="0.25">
      <c r="A72" s="61">
        <v>1</v>
      </c>
      <c r="B72" s="134">
        <v>2</v>
      </c>
      <c r="C72" s="135"/>
      <c r="D72" s="135"/>
      <c r="E72" s="135"/>
      <c r="F72" s="135"/>
      <c r="G72" s="135"/>
      <c r="H72" s="135"/>
      <c r="I72" s="135"/>
      <c r="J72" s="136"/>
      <c r="K72" s="61">
        <v>3</v>
      </c>
      <c r="L72" s="61">
        <v>4</v>
      </c>
      <c r="M72" s="61">
        <v>5</v>
      </c>
      <c r="N72" s="61">
        <v>6</v>
      </c>
      <c r="O72" s="61">
        <v>7</v>
      </c>
      <c r="P72" s="61">
        <v>8</v>
      </c>
      <c r="Q72" s="61">
        <v>9</v>
      </c>
      <c r="R72" s="61">
        <v>10</v>
      </c>
      <c r="S72" s="61">
        <v>11</v>
      </c>
    </row>
    <row r="73" spans="1:19" ht="90.75" customHeight="1" x14ac:dyDescent="0.2">
      <c r="A73" s="9">
        <v>1</v>
      </c>
      <c r="B73" s="128" t="s">
        <v>185</v>
      </c>
      <c r="C73" s="129"/>
      <c r="D73" s="129"/>
      <c r="E73" s="129"/>
      <c r="F73" s="129"/>
      <c r="G73" s="129"/>
      <c r="H73" s="129"/>
      <c r="I73" s="129"/>
      <c r="J73" s="130"/>
      <c r="K73" s="79"/>
      <c r="L73" s="79"/>
      <c r="M73" s="79"/>
      <c r="N73" s="79"/>
      <c r="O73" s="79"/>
      <c r="P73" s="79"/>
      <c r="Q73" s="79"/>
      <c r="R73" s="79"/>
      <c r="S73" s="63"/>
    </row>
    <row r="74" spans="1:19" ht="92.25" customHeight="1" x14ac:dyDescent="0.2">
      <c r="A74" s="9">
        <v>2</v>
      </c>
      <c r="B74" s="128" t="s">
        <v>186</v>
      </c>
      <c r="C74" s="129"/>
      <c r="D74" s="129"/>
      <c r="E74" s="129"/>
      <c r="F74" s="129"/>
      <c r="G74" s="129"/>
      <c r="H74" s="129"/>
      <c r="I74" s="129"/>
      <c r="J74" s="130"/>
      <c r="K74" s="79"/>
      <c r="L74" s="79"/>
      <c r="M74" s="79"/>
      <c r="N74" s="79"/>
      <c r="O74" s="79"/>
      <c r="P74" s="79"/>
      <c r="Q74" s="79"/>
      <c r="R74" s="79"/>
      <c r="S74" s="63"/>
    </row>
    <row r="75" spans="1:19" ht="42.75" customHeight="1" x14ac:dyDescent="0.2">
      <c r="A75" s="9">
        <v>3</v>
      </c>
      <c r="B75" s="128" t="s">
        <v>59</v>
      </c>
      <c r="C75" s="129"/>
      <c r="D75" s="129"/>
      <c r="E75" s="129"/>
      <c r="F75" s="129"/>
      <c r="G75" s="129"/>
      <c r="H75" s="129"/>
      <c r="I75" s="129"/>
      <c r="J75" s="130"/>
      <c r="K75" s="79"/>
      <c r="L75" s="79"/>
      <c r="M75" s="79"/>
      <c r="N75" s="79"/>
      <c r="O75" s="79"/>
      <c r="P75" s="79"/>
      <c r="Q75" s="79"/>
      <c r="R75" s="79"/>
      <c r="S75" s="63"/>
    </row>
    <row r="76" spans="1:19" ht="54" customHeight="1" x14ac:dyDescent="0.2">
      <c r="A76" s="9">
        <v>4</v>
      </c>
      <c r="B76" s="128" t="s">
        <v>60</v>
      </c>
      <c r="C76" s="129"/>
      <c r="D76" s="129"/>
      <c r="E76" s="129"/>
      <c r="F76" s="129"/>
      <c r="G76" s="129"/>
      <c r="H76" s="129"/>
      <c r="I76" s="129"/>
      <c r="J76" s="130"/>
      <c r="K76" s="80"/>
      <c r="L76" s="80"/>
      <c r="M76" s="80"/>
      <c r="N76" s="80"/>
      <c r="O76" s="79"/>
      <c r="P76" s="79"/>
      <c r="Q76" s="80"/>
      <c r="R76" s="79"/>
      <c r="S76" s="63"/>
    </row>
    <row r="77" spans="1:19" ht="57" customHeight="1" x14ac:dyDescent="0.2">
      <c r="A77" s="9">
        <v>5</v>
      </c>
      <c r="B77" s="128" t="s">
        <v>187</v>
      </c>
      <c r="C77" s="129"/>
      <c r="D77" s="129"/>
      <c r="E77" s="129"/>
      <c r="F77" s="129"/>
      <c r="G77" s="129"/>
      <c r="H77" s="129"/>
      <c r="I77" s="129"/>
      <c r="J77" s="130"/>
      <c r="K77" s="79"/>
      <c r="L77" s="79"/>
      <c r="M77" s="79"/>
      <c r="N77" s="79"/>
      <c r="O77" s="79"/>
      <c r="P77" s="79"/>
      <c r="Q77" s="79"/>
      <c r="R77" s="79"/>
      <c r="S77" s="63"/>
    </row>
    <row r="78" spans="1:19" ht="53.25" customHeight="1" x14ac:dyDescent="0.2">
      <c r="A78" s="9">
        <v>6</v>
      </c>
      <c r="B78" s="128" t="s">
        <v>188</v>
      </c>
      <c r="C78" s="129"/>
      <c r="D78" s="129"/>
      <c r="E78" s="129"/>
      <c r="F78" s="129"/>
      <c r="G78" s="129"/>
      <c r="H78" s="129"/>
      <c r="I78" s="129"/>
      <c r="J78" s="130"/>
      <c r="K78" s="79"/>
      <c r="L78" s="79"/>
      <c r="M78" s="79"/>
      <c r="N78" s="79"/>
      <c r="O78" s="79"/>
      <c r="P78" s="79"/>
      <c r="Q78" s="79"/>
      <c r="R78" s="79"/>
      <c r="S78" s="68"/>
    </row>
    <row r="79" spans="1:19" ht="45.75" customHeight="1" x14ac:dyDescent="0.2">
      <c r="A79" s="9">
        <v>7</v>
      </c>
      <c r="B79" s="128" t="s">
        <v>61</v>
      </c>
      <c r="C79" s="129"/>
      <c r="D79" s="129"/>
      <c r="E79" s="129"/>
      <c r="F79" s="129"/>
      <c r="G79" s="129"/>
      <c r="H79" s="129"/>
      <c r="I79" s="129"/>
      <c r="J79" s="130"/>
      <c r="K79" s="79"/>
      <c r="L79" s="79"/>
      <c r="M79" s="79"/>
      <c r="N79" s="79"/>
      <c r="O79" s="79"/>
      <c r="P79" s="79"/>
      <c r="Q79" s="79"/>
      <c r="R79" s="79"/>
      <c r="S79" s="68"/>
    </row>
    <row r="80" spans="1:19" ht="65.25" customHeight="1" x14ac:dyDescent="0.2">
      <c r="A80" s="9">
        <v>8</v>
      </c>
      <c r="B80" s="128" t="s">
        <v>164</v>
      </c>
      <c r="C80" s="129"/>
      <c r="D80" s="129"/>
      <c r="E80" s="129"/>
      <c r="F80" s="129"/>
      <c r="G80" s="129"/>
      <c r="H80" s="129"/>
      <c r="I80" s="129"/>
      <c r="J80" s="130"/>
      <c r="K80" s="66">
        <f>K73*1485</f>
        <v>0</v>
      </c>
      <c r="L80" s="66">
        <f>L73*1485</f>
        <v>0</v>
      </c>
      <c r="M80" s="66">
        <f>M73*1485</f>
        <v>0</v>
      </c>
      <c r="N80" s="68"/>
      <c r="O80" s="68"/>
      <c r="P80" s="68"/>
      <c r="Q80" s="68"/>
      <c r="R80" s="68"/>
      <c r="S80" s="67">
        <f>SUM(K80:M80)</f>
        <v>0</v>
      </c>
    </row>
    <row r="81" spans="1:19" ht="67.5" customHeight="1" x14ac:dyDescent="0.2">
      <c r="A81" s="9">
        <v>9</v>
      </c>
      <c r="B81" s="128" t="s">
        <v>165</v>
      </c>
      <c r="C81" s="129"/>
      <c r="D81" s="129"/>
      <c r="E81" s="129"/>
      <c r="F81" s="129"/>
      <c r="G81" s="129"/>
      <c r="H81" s="129"/>
      <c r="I81" s="129"/>
      <c r="J81" s="130"/>
      <c r="K81" s="66">
        <f>K74*1782</f>
        <v>0</v>
      </c>
      <c r="L81" s="66">
        <f>L74*1782</f>
        <v>0</v>
      </c>
      <c r="M81" s="66">
        <f>M74*1782</f>
        <v>0</v>
      </c>
      <c r="N81" s="68"/>
      <c r="O81" s="68"/>
      <c r="P81" s="68"/>
      <c r="Q81" s="68"/>
      <c r="R81" s="68"/>
      <c r="S81" s="67">
        <f>SUM(K81:M81)</f>
        <v>0</v>
      </c>
    </row>
    <row r="82" spans="1:19" ht="81" customHeight="1" x14ac:dyDescent="0.2">
      <c r="A82" s="9">
        <v>10</v>
      </c>
      <c r="B82" s="128" t="s">
        <v>166</v>
      </c>
      <c r="C82" s="129"/>
      <c r="D82" s="129"/>
      <c r="E82" s="129"/>
      <c r="F82" s="129"/>
      <c r="G82" s="129"/>
      <c r="H82" s="129"/>
      <c r="I82" s="129"/>
      <c r="J82" s="130"/>
      <c r="K82" s="68"/>
      <c r="L82" s="68"/>
      <c r="M82" s="68"/>
      <c r="N82" s="66">
        <f>N73*2772</f>
        <v>0</v>
      </c>
      <c r="O82" s="66">
        <f>O73*3564</f>
        <v>0</v>
      </c>
      <c r="P82" s="66">
        <f>P73*3564</f>
        <v>0</v>
      </c>
      <c r="Q82" s="66">
        <f>Q73*4950</f>
        <v>0</v>
      </c>
      <c r="R82" s="66">
        <f>R73*4950</f>
        <v>0</v>
      </c>
      <c r="S82" s="67">
        <f>SUM(N82:R82)</f>
        <v>0</v>
      </c>
    </row>
    <row r="83" spans="1:19" ht="79.5" customHeight="1" x14ac:dyDescent="0.2">
      <c r="A83" s="9">
        <v>11</v>
      </c>
      <c r="B83" s="128" t="s">
        <v>167</v>
      </c>
      <c r="C83" s="129"/>
      <c r="D83" s="129"/>
      <c r="E83" s="129"/>
      <c r="F83" s="129"/>
      <c r="G83" s="129"/>
      <c r="H83" s="129"/>
      <c r="I83" s="129"/>
      <c r="J83" s="130"/>
      <c r="K83" s="68"/>
      <c r="L83" s="68"/>
      <c r="M83" s="68"/>
      <c r="N83" s="66">
        <f>N74*3326.4</f>
        <v>0</v>
      </c>
      <c r="O83" s="66">
        <f>O74*4276.8</f>
        <v>0</v>
      </c>
      <c r="P83" s="66">
        <f>P74*4276.8</f>
        <v>0</v>
      </c>
      <c r="Q83" s="66">
        <f>Q74*5940</f>
        <v>0</v>
      </c>
      <c r="R83" s="66">
        <f>R74*5940</f>
        <v>0</v>
      </c>
      <c r="S83" s="67">
        <f>SUM(N83:R83)</f>
        <v>0</v>
      </c>
    </row>
    <row r="84" spans="1:19" ht="66" customHeight="1" x14ac:dyDescent="0.2">
      <c r="A84" s="9">
        <v>12</v>
      </c>
      <c r="B84" s="128" t="s">
        <v>168</v>
      </c>
      <c r="C84" s="129"/>
      <c r="D84" s="129"/>
      <c r="E84" s="129"/>
      <c r="F84" s="129"/>
      <c r="G84" s="129"/>
      <c r="H84" s="129"/>
      <c r="I84" s="129"/>
      <c r="J84" s="130"/>
      <c r="K84" s="66">
        <f>K75*990</f>
        <v>0</v>
      </c>
      <c r="L84" s="66">
        <f>L75*990</f>
        <v>0</v>
      </c>
      <c r="M84" s="66">
        <f>M75*990</f>
        <v>0</v>
      </c>
      <c r="N84" s="66">
        <f>N75*495</f>
        <v>0</v>
      </c>
      <c r="O84" s="66">
        <f>O75*495</f>
        <v>0</v>
      </c>
      <c r="P84" s="66">
        <f>P75*495</f>
        <v>0</v>
      </c>
      <c r="Q84" s="66">
        <f>Q75*495</f>
        <v>0</v>
      </c>
      <c r="R84" s="66">
        <f>R75*495</f>
        <v>0</v>
      </c>
      <c r="S84" s="67">
        <f>SUM(K84:R84)</f>
        <v>0</v>
      </c>
    </row>
    <row r="85" spans="1:19" ht="78.75" customHeight="1" x14ac:dyDescent="0.2">
      <c r="A85" s="9">
        <v>13</v>
      </c>
      <c r="B85" s="128" t="s">
        <v>169</v>
      </c>
      <c r="C85" s="129"/>
      <c r="D85" s="129"/>
      <c r="E85" s="129"/>
      <c r="F85" s="129"/>
      <c r="G85" s="129"/>
      <c r="H85" s="129"/>
      <c r="I85" s="129"/>
      <c r="J85" s="130"/>
      <c r="K85" s="68"/>
      <c r="L85" s="68"/>
      <c r="M85" s="68"/>
      <c r="N85" s="68"/>
      <c r="O85" s="66">
        <f>O76*495</f>
        <v>0</v>
      </c>
      <c r="P85" s="66">
        <f>P76*495</f>
        <v>0</v>
      </c>
      <c r="Q85" s="68"/>
      <c r="R85" s="66">
        <f>R76*495</f>
        <v>0</v>
      </c>
      <c r="S85" s="67">
        <f>O85+P85+R85</f>
        <v>0</v>
      </c>
    </row>
    <row r="86" spans="1:19" ht="111.75" customHeight="1" x14ac:dyDescent="0.2">
      <c r="A86" s="9">
        <v>14</v>
      </c>
      <c r="B86" s="128" t="s">
        <v>170</v>
      </c>
      <c r="C86" s="129"/>
      <c r="D86" s="129"/>
      <c r="E86" s="129"/>
      <c r="F86" s="129"/>
      <c r="G86" s="129"/>
      <c r="H86" s="129"/>
      <c r="I86" s="129"/>
      <c r="J86" s="130"/>
      <c r="K86" s="66">
        <f>K77*1485</f>
        <v>0</v>
      </c>
      <c r="L86" s="66">
        <f>L77*1485</f>
        <v>0</v>
      </c>
      <c r="M86" s="66">
        <f>M77*1485</f>
        <v>0</v>
      </c>
      <c r="N86" s="66">
        <f>N77*2772</f>
        <v>0</v>
      </c>
      <c r="O86" s="66">
        <f>O77*3564</f>
        <v>0</v>
      </c>
      <c r="P86" s="66">
        <f>P77*3564</f>
        <v>0</v>
      </c>
      <c r="Q86" s="66">
        <f>Q77*4950</f>
        <v>0</v>
      </c>
      <c r="R86" s="66">
        <f>R77*4950</f>
        <v>0</v>
      </c>
      <c r="S86" s="67">
        <f>SUM(K86:R86)</f>
        <v>0</v>
      </c>
    </row>
    <row r="87" spans="1:19" ht="112.5" customHeight="1" x14ac:dyDescent="0.2">
      <c r="A87" s="9">
        <v>15</v>
      </c>
      <c r="B87" s="128" t="s">
        <v>171</v>
      </c>
      <c r="C87" s="129"/>
      <c r="D87" s="129"/>
      <c r="E87" s="129"/>
      <c r="F87" s="129"/>
      <c r="G87" s="129"/>
      <c r="H87" s="129"/>
      <c r="I87" s="129"/>
      <c r="J87" s="130"/>
      <c r="K87" s="66">
        <f>K78*1782</f>
        <v>0</v>
      </c>
      <c r="L87" s="66">
        <f>L78*1782</f>
        <v>0</v>
      </c>
      <c r="M87" s="66">
        <f>M78*1782</f>
        <v>0</v>
      </c>
      <c r="N87" s="66">
        <f>N78*3326.4</f>
        <v>0</v>
      </c>
      <c r="O87" s="66">
        <f>O78*4276.8</f>
        <v>0</v>
      </c>
      <c r="P87" s="66">
        <f>P78*4276.8</f>
        <v>0</v>
      </c>
      <c r="Q87" s="66">
        <f>Q78*5940</f>
        <v>0</v>
      </c>
      <c r="R87" s="66">
        <f>R78*5940</f>
        <v>0</v>
      </c>
      <c r="S87" s="67">
        <f>SUM(K87:R87)</f>
        <v>0</v>
      </c>
    </row>
    <row r="88" spans="1:19" ht="79.5" customHeight="1" x14ac:dyDescent="0.2">
      <c r="A88" s="9">
        <v>16</v>
      </c>
      <c r="B88" s="128" t="s">
        <v>172</v>
      </c>
      <c r="C88" s="129"/>
      <c r="D88" s="129"/>
      <c r="E88" s="129"/>
      <c r="F88" s="129"/>
      <c r="G88" s="129"/>
      <c r="H88" s="129"/>
      <c r="I88" s="129"/>
      <c r="J88" s="130"/>
      <c r="K88" s="66">
        <f>K79*990</f>
        <v>0</v>
      </c>
      <c r="L88" s="66">
        <f>L79*990</f>
        <v>0</v>
      </c>
      <c r="M88" s="66">
        <f>M79*990</f>
        <v>0</v>
      </c>
      <c r="N88" s="66">
        <f>N79*495</f>
        <v>0</v>
      </c>
      <c r="O88" s="66">
        <f>O79*495</f>
        <v>0</v>
      </c>
      <c r="P88" s="66">
        <f>P79*495</f>
        <v>0</v>
      </c>
      <c r="Q88" s="66">
        <f>Q79*495</f>
        <v>0</v>
      </c>
      <c r="R88" s="66">
        <f>R79*495</f>
        <v>0</v>
      </c>
      <c r="S88" s="67">
        <f>SUM(K88:R88)</f>
        <v>0</v>
      </c>
    </row>
    <row r="89" spans="1:19" ht="22.5" customHeight="1" x14ac:dyDescent="0.2">
      <c r="A89" s="61">
        <v>17</v>
      </c>
      <c r="B89" s="137" t="s">
        <v>62</v>
      </c>
      <c r="C89" s="138"/>
      <c r="D89" s="138"/>
      <c r="E89" s="138"/>
      <c r="F89" s="138"/>
      <c r="G89" s="138"/>
      <c r="H89" s="138"/>
      <c r="I89" s="138"/>
      <c r="J89" s="139"/>
      <c r="K89" s="67">
        <f>K80+K81+K84+K86+K87+K88</f>
        <v>0</v>
      </c>
      <c r="L89" s="67">
        <f>L80+L81+L84+L86+L87+L88</f>
        <v>0</v>
      </c>
      <c r="M89" s="67">
        <f>M80+M81+M84+M86+M87+M88</f>
        <v>0</v>
      </c>
      <c r="N89" s="67">
        <f>N82+N83+N84+N86+N87+N88</f>
        <v>0</v>
      </c>
      <c r="O89" s="67">
        <f>O82+O83+O84+O85+O86+O87+O88</f>
        <v>0</v>
      </c>
      <c r="P89" s="67">
        <f>P82+P83+P84+P85+P86+P87+P88</f>
        <v>0</v>
      </c>
      <c r="Q89" s="67">
        <f>Q82+Q83+Q84+Q86+Q87+Q88</f>
        <v>0</v>
      </c>
      <c r="R89" s="67">
        <f>R82+R83+R84+R85+R86+R87+R88</f>
        <v>0</v>
      </c>
      <c r="S89" s="67">
        <f>SUM(S80:S88)</f>
        <v>0</v>
      </c>
    </row>
    <row r="90" spans="1:19" ht="42" customHeight="1" x14ac:dyDescent="0.2">
      <c r="A90" s="23"/>
      <c r="B90" s="24"/>
      <c r="C90" s="24"/>
      <c r="D90" s="24"/>
      <c r="E90" s="24"/>
      <c r="F90" s="24"/>
      <c r="G90" s="24"/>
      <c r="H90" s="24"/>
      <c r="I90" s="24"/>
      <c r="J90" s="24"/>
      <c r="K90" s="25"/>
      <c r="L90" s="25"/>
      <c r="M90" s="25"/>
      <c r="N90" s="25"/>
      <c r="O90" s="25"/>
      <c r="P90" s="25"/>
      <c r="Q90" s="25"/>
      <c r="R90" s="25"/>
      <c r="S90" s="25"/>
    </row>
    <row r="92" spans="1:19" ht="60" customHeight="1" x14ac:dyDescent="0.2">
      <c r="A92" s="118" t="s">
        <v>48</v>
      </c>
      <c r="B92" s="95"/>
      <c r="C92" s="95"/>
      <c r="D92" s="95"/>
      <c r="E92" s="95"/>
      <c r="F92" s="95"/>
      <c r="G92" s="95"/>
      <c r="H92" s="95"/>
      <c r="I92" s="95"/>
      <c r="J92" s="95"/>
      <c r="K92" s="95"/>
      <c r="L92" s="95"/>
      <c r="M92" s="95"/>
      <c r="N92" s="95"/>
      <c r="O92" s="95"/>
      <c r="P92" s="95"/>
      <c r="Q92" s="95"/>
      <c r="R92" s="95"/>
      <c r="S92" s="95"/>
    </row>
    <row r="93" spans="1:19" ht="18.75" thickBot="1" x14ac:dyDescent="0.25">
      <c r="A93" s="26"/>
      <c r="B93" s="72"/>
      <c r="C93" s="72"/>
      <c r="D93" s="72"/>
      <c r="E93" s="72"/>
      <c r="F93" s="72"/>
      <c r="G93" s="72"/>
      <c r="H93" s="72"/>
      <c r="I93" s="72"/>
      <c r="J93" s="72"/>
      <c r="K93" s="72"/>
      <c r="L93" s="72"/>
      <c r="M93" s="72"/>
      <c r="N93" s="72"/>
      <c r="O93" s="72"/>
      <c r="P93" s="72"/>
      <c r="Q93" s="72"/>
      <c r="R93" s="72"/>
      <c r="S93" s="72"/>
    </row>
    <row r="94" spans="1:19" ht="16.5" thickBot="1" x14ac:dyDescent="0.3">
      <c r="A94" s="143" t="s">
        <v>65</v>
      </c>
      <c r="B94" s="143"/>
      <c r="C94" s="143"/>
      <c r="D94" s="143"/>
      <c r="E94" s="143"/>
      <c r="F94" s="143"/>
      <c r="G94" s="143"/>
      <c r="H94" s="143"/>
      <c r="I94" s="143"/>
      <c r="J94" s="143"/>
      <c r="K94" s="143"/>
      <c r="L94" s="56">
        <f>S50+S62+S89</f>
        <v>0</v>
      </c>
      <c r="M94" s="27" t="s">
        <v>16</v>
      </c>
      <c r="N94" s="72"/>
      <c r="Q94" s="72"/>
      <c r="R94" s="72"/>
      <c r="S94" s="72"/>
    </row>
    <row r="95" spans="1:19" ht="18.75" thickBot="1" x14ac:dyDescent="0.25">
      <c r="A95" s="26"/>
      <c r="B95" s="72"/>
      <c r="C95" s="72"/>
      <c r="D95" s="72"/>
      <c r="E95" s="72"/>
      <c r="F95" s="72"/>
      <c r="G95" s="72"/>
      <c r="H95" s="72"/>
      <c r="I95" s="72"/>
      <c r="J95" s="72"/>
      <c r="K95" s="72"/>
      <c r="L95" s="72"/>
      <c r="M95" s="72"/>
      <c r="N95" s="72"/>
      <c r="O95" s="72"/>
      <c r="P95" s="72"/>
      <c r="Q95" s="72"/>
      <c r="R95" s="72"/>
      <c r="S95" s="72"/>
    </row>
    <row r="96" spans="1:19" ht="16.5" thickBot="1" x14ac:dyDescent="0.25">
      <c r="A96" s="100" t="s">
        <v>17</v>
      </c>
      <c r="B96" s="100"/>
      <c r="C96" s="100"/>
      <c r="D96" s="100"/>
      <c r="E96" s="100"/>
      <c r="F96" s="100"/>
      <c r="G96" s="42"/>
      <c r="M96" s="40"/>
    </row>
    <row r="97" spans="1:19" ht="16.5" thickBot="1" x14ac:dyDescent="0.25">
      <c r="A97" s="100" t="s">
        <v>18</v>
      </c>
      <c r="B97" s="100"/>
      <c r="C97" s="100"/>
      <c r="D97" s="100"/>
      <c r="E97" s="100"/>
      <c r="F97" s="100"/>
      <c r="G97" s="42"/>
    </row>
    <row r="99" spans="1:19" ht="22.5" customHeight="1" x14ac:dyDescent="0.2">
      <c r="A99" s="36"/>
      <c r="B99" s="36"/>
      <c r="C99" s="36"/>
      <c r="D99" s="36"/>
      <c r="E99" s="36"/>
      <c r="F99" s="36"/>
      <c r="G99" s="36"/>
      <c r="H99" s="36"/>
      <c r="I99" s="36"/>
      <c r="J99" s="36"/>
      <c r="K99" s="36"/>
      <c r="L99" s="36"/>
      <c r="M99" s="36"/>
      <c r="N99" s="36"/>
      <c r="O99" s="36"/>
      <c r="P99" s="36"/>
      <c r="Q99" s="36"/>
      <c r="R99" s="36"/>
      <c r="S99" s="36"/>
    </row>
    <row r="100" spans="1:19" ht="21" customHeight="1" x14ac:dyDescent="0.2">
      <c r="A100" s="103" t="s">
        <v>26</v>
      </c>
      <c r="B100" s="103"/>
      <c r="C100" s="103"/>
      <c r="D100" s="103"/>
      <c r="E100" s="103"/>
      <c r="F100" s="103"/>
      <c r="G100" s="103"/>
      <c r="H100" s="103"/>
      <c r="I100" s="103"/>
      <c r="J100" s="103"/>
      <c r="K100" s="103"/>
      <c r="L100" s="103"/>
      <c r="M100" s="103"/>
      <c r="N100" s="103"/>
      <c r="O100" s="103"/>
      <c r="P100" s="103"/>
      <c r="Q100" s="103"/>
      <c r="R100" s="103"/>
      <c r="S100" s="36"/>
    </row>
    <row r="101" spans="1:19" ht="18.75" customHeight="1" x14ac:dyDescent="0.2">
      <c r="A101" s="102" t="s">
        <v>28</v>
      </c>
      <c r="B101" s="102"/>
      <c r="C101" s="102"/>
      <c r="D101" s="102"/>
      <c r="E101" s="102"/>
      <c r="F101" s="102"/>
      <c r="G101" s="102"/>
      <c r="H101" s="102"/>
      <c r="I101" s="102"/>
      <c r="J101" s="102"/>
      <c r="K101" s="102"/>
      <c r="L101" s="102"/>
      <c r="M101" s="102"/>
      <c r="N101" s="102"/>
      <c r="O101" s="102"/>
      <c r="P101" s="102"/>
      <c r="Q101" s="102"/>
      <c r="R101" s="102"/>
    </row>
    <row r="102" spans="1:19" ht="16.5" customHeight="1" x14ac:dyDescent="0.2">
      <c r="A102" s="103" t="s">
        <v>46</v>
      </c>
      <c r="B102" s="103"/>
      <c r="C102" s="103"/>
      <c r="D102" s="103"/>
      <c r="E102" s="103"/>
      <c r="F102" s="103"/>
      <c r="G102" s="103"/>
      <c r="H102" s="103"/>
      <c r="I102" s="103"/>
      <c r="J102" s="103"/>
      <c r="K102" s="103"/>
      <c r="L102" s="103"/>
      <c r="M102" s="103"/>
      <c r="N102" s="103"/>
      <c r="O102" s="103"/>
      <c r="P102" s="103"/>
      <c r="Q102" s="103"/>
      <c r="R102" s="72"/>
    </row>
    <row r="103" spans="1:19" ht="12" customHeight="1" x14ac:dyDescent="0.2">
      <c r="A103" s="72"/>
      <c r="B103" s="72"/>
      <c r="C103" s="72"/>
      <c r="D103" s="72"/>
      <c r="E103" s="72"/>
      <c r="F103" s="72"/>
      <c r="G103" s="72"/>
      <c r="H103" s="72"/>
      <c r="I103" s="72"/>
      <c r="J103" s="72"/>
      <c r="K103" s="72"/>
      <c r="L103" s="72"/>
      <c r="M103" s="72"/>
      <c r="N103" s="72"/>
      <c r="O103" s="72"/>
      <c r="P103" s="72"/>
      <c r="Q103" s="72"/>
      <c r="R103" s="72"/>
    </row>
    <row r="104" spans="1:19" x14ac:dyDescent="0.2">
      <c r="A104" s="102" t="s">
        <v>27</v>
      </c>
      <c r="B104" s="102"/>
      <c r="C104" s="102"/>
      <c r="D104" s="102"/>
      <c r="E104" s="102"/>
      <c r="F104" s="102"/>
      <c r="G104" s="102"/>
      <c r="H104" s="102"/>
      <c r="I104" s="102"/>
      <c r="J104" s="102"/>
      <c r="K104" s="102"/>
      <c r="L104" s="102"/>
      <c r="M104" s="102"/>
      <c r="N104" s="102"/>
      <c r="O104" s="102"/>
      <c r="P104" s="102"/>
      <c r="Q104" s="102"/>
      <c r="R104" s="102"/>
    </row>
    <row r="105" spans="1:19" x14ac:dyDescent="0.2">
      <c r="A105" s="72"/>
      <c r="B105" s="72"/>
      <c r="C105" s="72"/>
      <c r="D105" s="72"/>
      <c r="E105" s="72"/>
      <c r="F105" s="72"/>
      <c r="G105" s="72"/>
      <c r="H105" s="72"/>
      <c r="I105" s="72"/>
      <c r="J105" s="72"/>
      <c r="K105" s="72"/>
      <c r="L105" s="72"/>
      <c r="M105" s="72"/>
      <c r="N105" s="72"/>
      <c r="O105" s="72"/>
      <c r="P105" s="72"/>
      <c r="Q105" s="72"/>
      <c r="R105" s="72"/>
    </row>
    <row r="106" spans="1:19" ht="52.5" customHeight="1" x14ac:dyDescent="0.2">
      <c r="A106" s="95" t="s">
        <v>51</v>
      </c>
      <c r="B106" s="95"/>
      <c r="C106" s="95"/>
      <c r="D106" s="95"/>
      <c r="E106" s="95"/>
      <c r="F106" s="95"/>
      <c r="G106" s="95"/>
      <c r="H106" s="95"/>
      <c r="I106" s="95"/>
      <c r="J106" s="95"/>
      <c r="K106" s="95"/>
      <c r="L106" s="95"/>
      <c r="M106" s="95"/>
      <c r="N106" s="95"/>
      <c r="O106" s="95"/>
      <c r="P106" s="95"/>
      <c r="Q106" s="95"/>
      <c r="R106" s="95"/>
    </row>
    <row r="107" spans="1:19" x14ac:dyDescent="0.2">
      <c r="B107" s="43"/>
      <c r="C107" s="43"/>
      <c r="D107" s="43"/>
      <c r="E107" s="43"/>
      <c r="F107" s="43"/>
      <c r="G107" s="43"/>
      <c r="H107" s="43"/>
      <c r="I107" s="43"/>
      <c r="J107" s="43"/>
      <c r="K107" s="43"/>
      <c r="L107" s="43"/>
      <c r="M107" s="43"/>
      <c r="N107" s="43"/>
      <c r="O107" s="43"/>
      <c r="P107" s="43"/>
      <c r="Q107" s="43"/>
      <c r="R107" s="43"/>
    </row>
    <row r="108" spans="1:19" x14ac:dyDescent="0.2">
      <c r="A108" s="102" t="s">
        <v>66</v>
      </c>
      <c r="B108" s="102"/>
      <c r="C108" s="102"/>
      <c r="D108" s="102"/>
      <c r="E108" s="102"/>
      <c r="F108" s="102"/>
      <c r="G108" s="102"/>
      <c r="H108" s="102"/>
      <c r="I108" s="102"/>
      <c r="J108" s="102"/>
      <c r="K108" s="102"/>
      <c r="L108" s="102"/>
      <c r="M108" s="102"/>
      <c r="N108" s="102"/>
      <c r="O108" s="102"/>
      <c r="P108" s="102"/>
      <c r="Q108" s="102"/>
      <c r="R108" s="102"/>
    </row>
    <row r="109" spans="1:19" x14ac:dyDescent="0.2">
      <c r="B109" s="43"/>
      <c r="C109" s="43"/>
      <c r="D109" s="43"/>
      <c r="E109" s="43"/>
      <c r="F109" s="43"/>
      <c r="G109" s="43"/>
      <c r="H109" s="43"/>
      <c r="I109" s="43"/>
      <c r="J109" s="43"/>
      <c r="K109" s="43"/>
      <c r="L109" s="43"/>
      <c r="M109" s="43"/>
      <c r="N109" s="43"/>
      <c r="O109" s="43"/>
      <c r="P109" s="43"/>
      <c r="Q109" s="43"/>
      <c r="R109" s="43"/>
    </row>
    <row r="110" spans="1:19" ht="32.25" customHeight="1" x14ac:dyDescent="0.2">
      <c r="A110" s="95" t="s">
        <v>67</v>
      </c>
      <c r="B110" s="95"/>
      <c r="C110" s="95"/>
      <c r="D110" s="95"/>
      <c r="E110" s="95"/>
      <c r="F110" s="95"/>
      <c r="G110" s="95"/>
      <c r="H110" s="95"/>
      <c r="I110" s="95"/>
      <c r="J110" s="95"/>
      <c r="K110" s="95"/>
      <c r="L110" s="95"/>
      <c r="M110" s="95"/>
      <c r="N110" s="95"/>
      <c r="O110" s="95"/>
      <c r="P110" s="95"/>
      <c r="Q110" s="95"/>
      <c r="R110" s="95"/>
    </row>
    <row r="111" spans="1:19" x14ac:dyDescent="0.2">
      <c r="B111" s="69"/>
      <c r="C111" s="69"/>
      <c r="D111" s="69"/>
      <c r="E111" s="69"/>
      <c r="F111" s="69"/>
      <c r="G111" s="69"/>
      <c r="H111" s="69"/>
      <c r="I111" s="69"/>
      <c r="J111" s="69"/>
      <c r="K111" s="69"/>
      <c r="L111" s="69"/>
      <c r="M111" s="69"/>
      <c r="N111" s="69"/>
      <c r="O111" s="69"/>
      <c r="P111" s="69"/>
      <c r="Q111" s="69"/>
      <c r="R111" s="69"/>
    </row>
    <row r="112" spans="1:19" ht="41.25" customHeight="1" x14ac:dyDescent="0.2">
      <c r="A112" s="95" t="s">
        <v>68</v>
      </c>
      <c r="B112" s="95"/>
      <c r="C112" s="95"/>
      <c r="D112" s="95"/>
      <c r="E112" s="95"/>
      <c r="F112" s="95"/>
      <c r="G112" s="95"/>
      <c r="H112" s="95"/>
      <c r="I112" s="95"/>
      <c r="J112" s="95"/>
      <c r="K112" s="95"/>
      <c r="L112" s="95"/>
      <c r="M112" s="95"/>
      <c r="N112" s="95"/>
      <c r="O112" s="95"/>
      <c r="P112" s="95"/>
      <c r="Q112" s="95"/>
      <c r="R112" s="95"/>
    </row>
    <row r="113" spans="1:18" ht="15.75" customHeight="1" x14ac:dyDescent="0.2">
      <c r="A113" s="70"/>
      <c r="B113" s="70"/>
      <c r="C113" s="70"/>
      <c r="D113" s="70"/>
      <c r="E113" s="70"/>
      <c r="F113" s="70"/>
      <c r="G113" s="70"/>
      <c r="H113" s="70"/>
      <c r="I113" s="70"/>
      <c r="J113" s="70"/>
      <c r="K113" s="70"/>
      <c r="L113" s="70"/>
      <c r="M113" s="70"/>
      <c r="N113" s="70"/>
      <c r="O113" s="70"/>
      <c r="P113" s="70"/>
      <c r="Q113" s="70"/>
      <c r="R113" s="70"/>
    </row>
    <row r="114" spans="1:18" ht="34.5" customHeight="1" x14ac:dyDescent="0.2">
      <c r="A114" s="103" t="s">
        <v>69</v>
      </c>
      <c r="B114" s="103"/>
      <c r="C114" s="103"/>
      <c r="D114" s="103"/>
      <c r="E114" s="103"/>
      <c r="F114" s="103"/>
      <c r="G114" s="103"/>
      <c r="H114" s="103"/>
      <c r="I114" s="103"/>
      <c r="J114" s="103"/>
      <c r="K114" s="103"/>
      <c r="L114" s="103"/>
      <c r="M114" s="103"/>
      <c r="N114" s="103"/>
      <c r="O114" s="103"/>
      <c r="P114" s="103"/>
      <c r="Q114" s="103"/>
      <c r="R114" s="103"/>
    </row>
    <row r="115" spans="1:18" x14ac:dyDescent="0.2">
      <c r="A115" s="73"/>
      <c r="B115" s="73"/>
      <c r="C115" s="73"/>
      <c r="D115" s="73"/>
      <c r="E115" s="73"/>
      <c r="F115" s="73"/>
      <c r="G115" s="73"/>
      <c r="H115" s="73"/>
      <c r="I115" s="73"/>
      <c r="J115" s="73"/>
      <c r="K115" s="73"/>
      <c r="L115" s="73"/>
      <c r="M115" s="73"/>
      <c r="N115" s="73"/>
      <c r="O115" s="73"/>
      <c r="P115" s="73"/>
      <c r="Q115" s="73"/>
      <c r="R115" s="72"/>
    </row>
    <row r="116" spans="1:18" ht="26.25" customHeight="1" x14ac:dyDescent="0.2">
      <c r="A116" s="95" t="s">
        <v>70</v>
      </c>
      <c r="B116" s="95"/>
      <c r="C116" s="95"/>
      <c r="D116" s="95"/>
      <c r="E116" s="95"/>
      <c r="F116" s="95"/>
      <c r="G116" s="95"/>
      <c r="H116" s="95"/>
      <c r="I116" s="95"/>
      <c r="J116" s="95"/>
      <c r="K116" s="95"/>
      <c r="L116" s="95"/>
      <c r="M116" s="95"/>
      <c r="N116" s="95"/>
      <c r="O116" s="95"/>
      <c r="P116" s="95"/>
      <c r="Q116" s="95"/>
      <c r="R116" s="95"/>
    </row>
    <row r="117" spans="1:18" x14ac:dyDescent="0.2">
      <c r="B117" s="69"/>
      <c r="C117" s="69"/>
      <c r="D117" s="69"/>
      <c r="E117" s="69"/>
      <c r="F117" s="69"/>
      <c r="G117" s="69"/>
      <c r="H117" s="69"/>
      <c r="I117" s="69"/>
      <c r="J117" s="69"/>
      <c r="K117" s="69"/>
      <c r="L117" s="69"/>
      <c r="M117" s="69"/>
      <c r="N117" s="69"/>
      <c r="O117" s="69"/>
      <c r="P117" s="69"/>
      <c r="Q117" s="69"/>
      <c r="R117" s="69"/>
    </row>
    <row r="118" spans="1:18" ht="36.75" customHeight="1" x14ac:dyDescent="0.2">
      <c r="A118" s="95" t="s">
        <v>71</v>
      </c>
      <c r="B118" s="95"/>
      <c r="C118" s="95"/>
      <c r="D118" s="95"/>
      <c r="E118" s="95"/>
      <c r="F118" s="95"/>
      <c r="G118" s="95"/>
      <c r="H118" s="95"/>
      <c r="I118" s="95"/>
      <c r="J118" s="95"/>
      <c r="K118" s="95"/>
      <c r="L118" s="95"/>
      <c r="M118" s="95"/>
      <c r="N118" s="95"/>
      <c r="O118" s="95"/>
      <c r="P118" s="95"/>
      <c r="Q118" s="95"/>
      <c r="R118" s="95"/>
    </row>
    <row r="119" spans="1:18" x14ac:dyDescent="0.2">
      <c r="B119" s="69"/>
      <c r="C119" s="69"/>
      <c r="D119" s="69"/>
      <c r="E119" s="69"/>
      <c r="F119" s="69"/>
      <c r="G119" s="69"/>
      <c r="H119" s="69"/>
      <c r="I119" s="69"/>
      <c r="J119" s="69"/>
      <c r="K119" s="69"/>
      <c r="L119" s="69"/>
      <c r="M119" s="69"/>
      <c r="N119" s="69"/>
      <c r="O119" s="69"/>
      <c r="P119" s="69"/>
      <c r="Q119" s="69"/>
      <c r="R119" s="69"/>
    </row>
    <row r="120" spans="1:18" ht="42.75" customHeight="1" x14ac:dyDescent="0.2">
      <c r="A120" s="95" t="s">
        <v>72</v>
      </c>
      <c r="B120" s="95"/>
      <c r="C120" s="95"/>
      <c r="D120" s="95"/>
      <c r="E120" s="95"/>
      <c r="F120" s="95"/>
      <c r="G120" s="95"/>
      <c r="H120" s="95"/>
      <c r="I120" s="95"/>
      <c r="J120" s="95"/>
      <c r="K120" s="95"/>
      <c r="L120" s="95"/>
      <c r="M120" s="95"/>
      <c r="N120" s="95"/>
      <c r="O120" s="95"/>
      <c r="P120" s="95"/>
      <c r="Q120" s="95"/>
      <c r="R120" s="95"/>
    </row>
    <row r="121" spans="1:18" x14ac:dyDescent="0.2">
      <c r="B121" s="69"/>
      <c r="C121" s="69"/>
      <c r="D121" s="69"/>
      <c r="E121" s="69"/>
      <c r="F121" s="69"/>
      <c r="G121" s="69"/>
      <c r="H121" s="69"/>
      <c r="I121" s="69"/>
      <c r="J121" s="69"/>
      <c r="K121" s="69"/>
      <c r="L121" s="69"/>
      <c r="M121" s="69"/>
      <c r="N121" s="69"/>
      <c r="O121" s="69"/>
      <c r="P121" s="69"/>
      <c r="Q121" s="69"/>
      <c r="R121" s="69"/>
    </row>
    <row r="122" spans="1:18" ht="57.75" customHeight="1" x14ac:dyDescent="0.2">
      <c r="A122" s="95" t="s">
        <v>73</v>
      </c>
      <c r="B122" s="95"/>
      <c r="C122" s="95"/>
      <c r="D122" s="95"/>
      <c r="E122" s="95"/>
      <c r="F122" s="95"/>
      <c r="G122" s="95"/>
      <c r="H122" s="95"/>
      <c r="I122" s="95"/>
      <c r="J122" s="95"/>
      <c r="K122" s="95"/>
      <c r="L122" s="95"/>
      <c r="M122" s="95"/>
      <c r="N122" s="95"/>
      <c r="O122" s="95"/>
      <c r="P122" s="95"/>
      <c r="Q122" s="95"/>
      <c r="R122" s="95"/>
    </row>
    <row r="123" spans="1:18" ht="14.25" customHeight="1" x14ac:dyDescent="0.2">
      <c r="A123" s="70"/>
      <c r="B123" s="70"/>
      <c r="C123" s="70"/>
      <c r="D123" s="70"/>
      <c r="E123" s="70"/>
      <c r="F123" s="70"/>
      <c r="G123" s="70"/>
      <c r="H123" s="70"/>
      <c r="I123" s="70"/>
      <c r="J123" s="70"/>
      <c r="K123" s="70"/>
      <c r="L123" s="70"/>
      <c r="M123" s="70"/>
      <c r="N123" s="70"/>
      <c r="O123" s="70"/>
      <c r="P123" s="70"/>
      <c r="Q123" s="70"/>
      <c r="R123" s="70"/>
    </row>
    <row r="124" spans="1:18" ht="72" customHeight="1" x14ac:dyDescent="0.2">
      <c r="A124" s="95" t="s">
        <v>74</v>
      </c>
      <c r="B124" s="95"/>
      <c r="C124" s="95"/>
      <c r="D124" s="95"/>
      <c r="E124" s="95"/>
      <c r="F124" s="95"/>
      <c r="G124" s="95"/>
      <c r="H124" s="95"/>
      <c r="I124" s="95"/>
      <c r="J124" s="95"/>
      <c r="K124" s="95"/>
      <c r="L124" s="95"/>
      <c r="M124" s="95"/>
      <c r="N124" s="95"/>
      <c r="O124" s="95"/>
      <c r="P124" s="95"/>
      <c r="Q124" s="95"/>
      <c r="R124" s="95"/>
    </row>
    <row r="125" spans="1:18" ht="13.5" customHeight="1" x14ac:dyDescent="0.2">
      <c r="A125" s="70"/>
      <c r="B125" s="70"/>
      <c r="C125" s="70"/>
      <c r="D125" s="70"/>
      <c r="E125" s="70"/>
      <c r="F125" s="70"/>
      <c r="G125" s="70"/>
      <c r="H125" s="70"/>
      <c r="I125" s="70"/>
      <c r="J125" s="70"/>
      <c r="K125" s="70"/>
      <c r="L125" s="70"/>
      <c r="M125" s="70"/>
      <c r="N125" s="70"/>
      <c r="O125" s="70"/>
      <c r="P125" s="70"/>
      <c r="Q125" s="70"/>
      <c r="R125" s="70"/>
    </row>
    <row r="126" spans="1:18" ht="42.75" customHeight="1" x14ac:dyDescent="0.2">
      <c r="A126" s="95" t="s">
        <v>75</v>
      </c>
      <c r="B126" s="95"/>
      <c r="C126" s="95"/>
      <c r="D126" s="95"/>
      <c r="E126" s="95"/>
      <c r="F126" s="95"/>
      <c r="G126" s="95"/>
      <c r="H126" s="95"/>
      <c r="I126" s="95"/>
      <c r="J126" s="95"/>
      <c r="K126" s="95"/>
      <c r="L126" s="95"/>
      <c r="M126" s="95"/>
      <c r="N126" s="95"/>
      <c r="O126" s="95"/>
      <c r="P126" s="95"/>
      <c r="Q126" s="95"/>
      <c r="R126" s="95"/>
    </row>
    <row r="127" spans="1:18" x14ac:dyDescent="0.2">
      <c r="B127" s="69"/>
      <c r="C127" s="69"/>
      <c r="D127" s="69"/>
      <c r="E127" s="69"/>
      <c r="F127" s="69"/>
      <c r="G127" s="69"/>
      <c r="H127" s="69"/>
      <c r="I127" s="69"/>
      <c r="J127" s="69"/>
      <c r="K127" s="69"/>
      <c r="L127" s="69"/>
      <c r="M127" s="69"/>
      <c r="N127" s="69"/>
      <c r="O127" s="69"/>
      <c r="P127" s="69"/>
      <c r="Q127" s="69"/>
      <c r="R127" s="69"/>
    </row>
    <row r="128" spans="1:18" x14ac:dyDescent="0.2">
      <c r="A128" s="94"/>
      <c r="B128" s="94"/>
      <c r="C128" s="94"/>
      <c r="D128" s="94"/>
      <c r="E128" s="94"/>
      <c r="F128" s="94"/>
      <c r="G128" s="94"/>
      <c r="H128" s="94"/>
      <c r="I128" s="94"/>
      <c r="J128" s="94"/>
      <c r="K128" s="94"/>
      <c r="L128" s="94"/>
      <c r="M128" s="94"/>
      <c r="N128" s="94"/>
      <c r="O128" s="94"/>
      <c r="P128" s="94"/>
      <c r="Q128" s="94"/>
      <c r="R128" s="94"/>
    </row>
    <row r="129" spans="1:18" x14ac:dyDescent="0.2">
      <c r="B129" s="69"/>
      <c r="C129" s="69"/>
      <c r="D129" s="69"/>
      <c r="E129" s="69"/>
      <c r="F129" s="69"/>
      <c r="G129" s="69"/>
      <c r="H129" s="69"/>
      <c r="I129" s="69"/>
      <c r="J129" s="69"/>
      <c r="K129" s="69"/>
      <c r="L129" s="69"/>
      <c r="M129" s="69"/>
      <c r="N129" s="69"/>
      <c r="O129" s="69"/>
      <c r="P129" s="69"/>
      <c r="Q129" s="69"/>
      <c r="R129" s="69"/>
    </row>
    <row r="130" spans="1:18" x14ac:dyDescent="0.2">
      <c r="B130" s="69"/>
      <c r="C130" s="69"/>
      <c r="D130" s="69"/>
      <c r="E130" s="69"/>
      <c r="F130" s="69"/>
      <c r="G130" s="69"/>
      <c r="H130" s="69"/>
      <c r="I130" s="69"/>
      <c r="J130" s="69"/>
      <c r="K130" s="69"/>
      <c r="L130" s="69"/>
      <c r="M130" s="69"/>
      <c r="N130" s="69"/>
      <c r="O130" s="69"/>
      <c r="P130" s="69"/>
      <c r="Q130" s="69"/>
      <c r="R130" s="69"/>
    </row>
    <row r="131" spans="1:18" x14ac:dyDescent="0.2">
      <c r="B131" s="69"/>
      <c r="C131" s="69"/>
      <c r="D131" s="69"/>
      <c r="E131" s="69"/>
      <c r="F131" s="69"/>
      <c r="G131" s="69"/>
      <c r="H131" s="69"/>
      <c r="I131" s="69"/>
      <c r="J131" s="69"/>
      <c r="K131" s="69"/>
      <c r="L131" s="69"/>
      <c r="M131" s="69"/>
      <c r="N131" s="69"/>
      <c r="O131" s="69"/>
      <c r="P131" s="69"/>
      <c r="Q131" s="69"/>
      <c r="R131" s="69"/>
    </row>
    <row r="133" spans="1:18" ht="18" customHeight="1" x14ac:dyDescent="0.25">
      <c r="A133" s="30"/>
      <c r="B133" s="101" t="s">
        <v>19</v>
      </c>
      <c r="C133" s="101"/>
      <c r="D133" s="101"/>
      <c r="E133" s="31"/>
      <c r="F133" s="31"/>
      <c r="G133" s="47"/>
      <c r="H133" s="47"/>
      <c r="I133" s="47"/>
      <c r="J133" s="47"/>
      <c r="K133" s="101" t="s">
        <v>19</v>
      </c>
      <c r="L133" s="101"/>
      <c r="M133" s="101"/>
      <c r="N133" s="101"/>
      <c r="O133" s="101"/>
    </row>
    <row r="134" spans="1:18" ht="15" x14ac:dyDescent="0.25">
      <c r="A134" s="30"/>
      <c r="B134" s="101" t="s">
        <v>20</v>
      </c>
      <c r="C134" s="101"/>
      <c r="D134" s="101"/>
      <c r="E134" s="47"/>
      <c r="F134" s="47"/>
      <c r="G134" s="47"/>
      <c r="H134" s="47"/>
      <c r="I134" s="47"/>
      <c r="J134" s="47"/>
      <c r="K134" s="101" t="s">
        <v>76</v>
      </c>
      <c r="L134" s="101"/>
      <c r="M134" s="101"/>
      <c r="N134" s="101"/>
      <c r="O134" s="101"/>
    </row>
    <row r="137" spans="1:18" ht="21" customHeight="1" x14ac:dyDescent="0.2">
      <c r="A137" s="29" t="s">
        <v>77</v>
      </c>
      <c r="B137" s="114" t="s">
        <v>21</v>
      </c>
      <c r="C137" s="114"/>
      <c r="D137" s="114"/>
      <c r="E137" s="114"/>
      <c r="F137" s="114"/>
      <c r="G137" s="114"/>
      <c r="H137" s="114"/>
      <c r="I137" s="114"/>
    </row>
    <row r="138" spans="1:18" ht="21" customHeight="1" x14ac:dyDescent="0.2">
      <c r="A138" s="29"/>
      <c r="B138" s="114" t="s">
        <v>49</v>
      </c>
      <c r="C138" s="114"/>
      <c r="D138" s="114"/>
      <c r="E138" s="114"/>
      <c r="F138" s="114"/>
      <c r="G138" s="114"/>
      <c r="H138" s="114"/>
      <c r="I138" s="114"/>
      <c r="J138" s="114"/>
      <c r="K138" s="114"/>
      <c r="L138" s="114"/>
      <c r="M138" s="114"/>
      <c r="N138" s="114"/>
      <c r="O138" s="114"/>
      <c r="P138" s="114"/>
      <c r="Q138" s="114"/>
    </row>
    <row r="139" spans="1:18" ht="16.5" customHeight="1" x14ac:dyDescent="0.2">
      <c r="A139" s="30"/>
      <c r="B139" s="114" t="s">
        <v>50</v>
      </c>
      <c r="C139" s="114"/>
      <c r="D139" s="114"/>
      <c r="E139" s="114"/>
      <c r="F139" s="114"/>
      <c r="G139" s="114"/>
      <c r="H139" s="114"/>
      <c r="I139" s="114"/>
      <c r="J139" s="28"/>
    </row>
    <row r="140" spans="1:18" ht="18.75" customHeight="1" x14ac:dyDescent="0.2">
      <c r="A140" s="30"/>
      <c r="B140" s="114" t="s">
        <v>22</v>
      </c>
      <c r="C140" s="114"/>
      <c r="D140" s="114"/>
      <c r="E140" s="114"/>
      <c r="F140" s="114"/>
      <c r="G140" s="114"/>
      <c r="H140" s="114"/>
      <c r="I140" s="114"/>
      <c r="J140" s="114"/>
    </row>
    <row r="141" spans="1:18" ht="18.75" customHeight="1" x14ac:dyDescent="0.2">
      <c r="A141" s="30"/>
      <c r="B141" s="114" t="s">
        <v>23</v>
      </c>
      <c r="C141" s="114"/>
      <c r="D141" s="114"/>
      <c r="E141" s="114"/>
      <c r="F141" s="114"/>
      <c r="G141" s="114"/>
      <c r="H141" s="114"/>
      <c r="I141" s="114"/>
      <c r="J141" s="114"/>
    </row>
  </sheetData>
  <mergeCells count="106">
    <mergeCell ref="A7:E7"/>
    <mergeCell ref="H7:L7"/>
    <mergeCell ref="A8:B8"/>
    <mergeCell ref="A9:E9"/>
    <mergeCell ref="A10:S10"/>
    <mergeCell ref="C12:S12"/>
    <mergeCell ref="A1:C1"/>
    <mergeCell ref="A4:G4"/>
    <mergeCell ref="H4:N4"/>
    <mergeCell ref="A5:E5"/>
    <mergeCell ref="H5:L5"/>
    <mergeCell ref="A6:B6"/>
    <mergeCell ref="H6:I6"/>
    <mergeCell ref="C19:S19"/>
    <mergeCell ref="C20:S20"/>
    <mergeCell ref="J22:O22"/>
    <mergeCell ref="J23:M23"/>
    <mergeCell ref="B25:L25"/>
    <mergeCell ref="A28:U28"/>
    <mergeCell ref="C13:S13"/>
    <mergeCell ref="C14:S14"/>
    <mergeCell ref="C15:S15"/>
    <mergeCell ref="C16:S16"/>
    <mergeCell ref="C17:U17"/>
    <mergeCell ref="C18:S18"/>
    <mergeCell ref="B37:J37"/>
    <mergeCell ref="B38:J38"/>
    <mergeCell ref="B39:J39"/>
    <mergeCell ref="B40:J40"/>
    <mergeCell ref="B41:J41"/>
    <mergeCell ref="B42:J42"/>
    <mergeCell ref="A31:S31"/>
    <mergeCell ref="A33:A34"/>
    <mergeCell ref="B33:J34"/>
    <mergeCell ref="K33:R33"/>
    <mergeCell ref="B35:J35"/>
    <mergeCell ref="B36:J36"/>
    <mergeCell ref="B49:J49"/>
    <mergeCell ref="B50:J50"/>
    <mergeCell ref="A52:S52"/>
    <mergeCell ref="A56:S56"/>
    <mergeCell ref="A58:A59"/>
    <mergeCell ref="B58:J59"/>
    <mergeCell ref="K58:R58"/>
    <mergeCell ref="B43:J43"/>
    <mergeCell ref="B44:J44"/>
    <mergeCell ref="B45:J45"/>
    <mergeCell ref="B46:J46"/>
    <mergeCell ref="B47:J47"/>
    <mergeCell ref="B48:J48"/>
    <mergeCell ref="B60:J60"/>
    <mergeCell ref="B61:J61"/>
    <mergeCell ref="B62:J62"/>
    <mergeCell ref="A64:S64"/>
    <mergeCell ref="A68:S68"/>
    <mergeCell ref="A70:A71"/>
    <mergeCell ref="B70:J71"/>
    <mergeCell ref="K70:R70"/>
    <mergeCell ref="S70:S71"/>
    <mergeCell ref="B78:J78"/>
    <mergeCell ref="B79:J79"/>
    <mergeCell ref="B80:J80"/>
    <mergeCell ref="B81:J81"/>
    <mergeCell ref="B82:J82"/>
    <mergeCell ref="B83:J83"/>
    <mergeCell ref="B72:J72"/>
    <mergeCell ref="B73:J73"/>
    <mergeCell ref="B74:J74"/>
    <mergeCell ref="B75:J75"/>
    <mergeCell ref="B76:J76"/>
    <mergeCell ref="B77:J77"/>
    <mergeCell ref="A92:S92"/>
    <mergeCell ref="A94:K94"/>
    <mergeCell ref="A96:F96"/>
    <mergeCell ref="A97:F97"/>
    <mergeCell ref="A100:R100"/>
    <mergeCell ref="A101:R101"/>
    <mergeCell ref="B84:J84"/>
    <mergeCell ref="B85:J85"/>
    <mergeCell ref="B86:J86"/>
    <mergeCell ref="B87:J87"/>
    <mergeCell ref="B88:J88"/>
    <mergeCell ref="B89:J89"/>
    <mergeCell ref="A114:R114"/>
    <mergeCell ref="A116:R116"/>
    <mergeCell ref="A118:R118"/>
    <mergeCell ref="A120:R120"/>
    <mergeCell ref="A122:R122"/>
    <mergeCell ref="A124:R124"/>
    <mergeCell ref="A102:Q102"/>
    <mergeCell ref="A104:R104"/>
    <mergeCell ref="A106:R106"/>
    <mergeCell ref="A108:R108"/>
    <mergeCell ref="A110:R110"/>
    <mergeCell ref="A112:R112"/>
    <mergeCell ref="B137:I137"/>
    <mergeCell ref="B138:Q138"/>
    <mergeCell ref="B139:I139"/>
    <mergeCell ref="B140:J140"/>
    <mergeCell ref="B141:J141"/>
    <mergeCell ref="A126:R126"/>
    <mergeCell ref="A128:R128"/>
    <mergeCell ref="B133:D133"/>
    <mergeCell ref="K133:O133"/>
    <mergeCell ref="B134:D134"/>
    <mergeCell ref="K134:O134"/>
  </mergeCells>
  <dataValidations count="2">
    <dataValidation allowBlank="1" showErrorMessage="1" sqref="K36:R49 K61:R62 K73:R89" xr:uid="{97603BCB-0B56-4827-9B18-C823E601BE15}"/>
    <dataValidation allowBlank="1" showInputMessage="1" showErrorMessage="1" prompt="Proszę wpisać Kod TERYT, obowiązujący od 1 stycznia 2021 r. (w przypadku gmin kod 7 - cyfrowy)." sqref="H7:L7" xr:uid="{4B69D1D0-1DF8-4990-9EC5-8CB6AB1F1CE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4</vt:i4>
      </vt:variant>
    </vt:vector>
  </HeadingPairs>
  <TitlesOfParts>
    <vt:vector size="13" baseType="lpstr">
      <vt:lpstr>st. lekki</vt:lpstr>
      <vt:lpstr>st. umiarkowany</vt:lpstr>
      <vt:lpstr>niesłyszący</vt:lpstr>
      <vt:lpstr>słabosłyszący</vt:lpstr>
      <vt:lpstr>autyzm</vt:lpstr>
      <vt:lpstr>słabowidz. druk niepowiększony</vt:lpstr>
      <vt:lpstr>słabowidz. druk powiększony</vt:lpstr>
      <vt:lpstr>niewidomi</vt:lpstr>
      <vt:lpstr>niewidomi druk. w syst. Braille</vt:lpstr>
      <vt:lpstr>'st. lekki'!_ftn2</vt:lpstr>
      <vt:lpstr>'st. lekki'!_ftnref1</vt:lpstr>
      <vt:lpstr>'st. lekki'!_ftnref2</vt:lpstr>
      <vt:lpstr>'st. lekki'!Obszar_wydruku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Pracownik</cp:lastModifiedBy>
  <cp:lastPrinted>2021-04-14T06:53:32Z</cp:lastPrinted>
  <dcterms:created xsi:type="dcterms:W3CDTF">2016-04-18T06:16:40Z</dcterms:created>
  <dcterms:modified xsi:type="dcterms:W3CDTF">2021-04-15T10:01:49Z</dcterms:modified>
</cp:coreProperties>
</file>