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Pracownik\Desktop\Na stronę\"/>
    </mc:Choice>
  </mc:AlternateContent>
  <xr:revisionPtr revIDLastSave="0" documentId="13_ncr:1_{1BB17ADF-1454-42AB-B4DB-ED5CBD2531FF}" xr6:coauthVersionLast="36" xr6:coauthVersionMax="36" xr10:uidLastSave="{00000000-0000-0000-0000-000000000000}"/>
  <bookViews>
    <workbookView xWindow="0" yWindow="0" windowWidth="28800" windowHeight="11025" tabRatio="799" xr2:uid="{00000000-000D-0000-FFFF-FFFF00000000}"/>
  </bookViews>
  <sheets>
    <sheet name="Wniosek 4 - JST" sheetId="2" r:id="rId1"/>
    <sheet name="Arkusz1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8" l="1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C4" i="8"/>
  <c r="R24" i="8" l="1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S35" i="2"/>
  <c r="R35" i="2"/>
  <c r="Q35" i="2"/>
  <c r="P35" i="2"/>
  <c r="O35" i="2"/>
  <c r="N35" i="2"/>
  <c r="M35" i="2"/>
  <c r="L35" i="2"/>
  <c r="S24" i="2"/>
  <c r="R24" i="2"/>
  <c r="Q24" i="2"/>
  <c r="P24" i="2"/>
  <c r="O24" i="2"/>
  <c r="N24" i="2"/>
  <c r="M24" i="2"/>
  <c r="L24" i="2"/>
  <c r="L25" i="2" l="1"/>
  <c r="L36" i="2"/>
  <c r="L37" i="2" l="1"/>
  <c r="L38" i="2" s="1"/>
  <c r="L42" i="2"/>
  <c r="L26" i="2"/>
  <c r="L41" i="2"/>
  <c r="L43" i="2" l="1"/>
  <c r="L44" i="2" s="1"/>
  <c r="L27" i="2"/>
</calcChain>
</file>

<file path=xl/sharedStrings.xml><?xml version="1.0" encoding="utf-8"?>
<sst xmlns="http://schemas.openxmlformats.org/spreadsheetml/2006/main" count="97" uniqueCount="49">
  <si>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</si>
  <si>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</si>
  <si>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</si>
  <si>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</si>
  <si>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</si>
  <si>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</si>
  <si>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</si>
  <si>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</si>
  <si>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</si>
  <si>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</si>
  <si>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</si>
  <si>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</si>
  <si>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</si>
  <si>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</si>
  <si>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</si>
  <si>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 xml:space="preserve"> III Łącznie wnioskowane środki z Funduszu Pomocy (część I i II):</t>
  </si>
  <si>
    <t>Szkoła podstawowa i artystyczna realizująca kształcenie ogólne w zakresie szkoły podstawowej</t>
  </si>
  <si>
    <t>4. Kwota 1 % na obsługę zadania (zaokrąglony w dół do pełnych groszy)</t>
  </si>
  <si>
    <t>4. Środki niezbędne na wyposażenie szkół podstawowych w podręczniki lub materiały edukacyjne (łączna kwota)</t>
  </si>
  <si>
    <t>5. Kwota 1 % na obsługę zadania (zaokrąglony w dół do pełnych groszy)</t>
  </si>
  <si>
    <t>3. Kwota 1 % na obsługę zadania (zaokrąglony w dół do pełnych groszy)</t>
  </si>
  <si>
    <t>Razem (suma kwot wskazanych w poz. 1-3)</t>
  </si>
  <si>
    <t>1. Na zakup podręczników lub materiałów edukacyjnych</t>
  </si>
  <si>
    <t>2. Na zakup materiałów ćwiczeniowych</t>
  </si>
  <si>
    <t>3. Środki niezbędne na wyposażenie szkół podstawowych w materiały ćwiczeniowe (łączna kwota)</t>
  </si>
  <si>
    <t>Imię i nazwisko osoby sporządzającej, e-mail, nr telefonu</t>
  </si>
  <si>
    <t>……………………………………………………………………………………….…………….</t>
  </si>
  <si>
    <t>6. Wnioskowana kwota (suma kwot wskazanych w poz. 4 i 5)</t>
  </si>
  <si>
    <t>5. Wnioskowana kwota (suma kwot wskazanych w poz. 3 i 4)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</si>
  <si>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</si>
  <si>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</si>
  <si>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1. Prognozowana liczba uczniów będących obywatelami Ukrainy, uczęszczających do danych klas w roku szkolnym 2023/2024*</t>
  </si>
  <si>
    <t>2. Prognozowana liczba uczniów będących obywatelami Ukrainy, uczęszczających do danych klas w roku szkolnym 2023/2024, dla których istnieje konieczność zakupu podręczników lub materiałów edukacyjnych*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</si>
  <si>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</t>
  </si>
  <si>
    <t>*Dotyczy uczniów będących obywatelami Ukrainy, o których mowa w art. 50b ustawy z dnia 12 marca 2022 o pomocy obywatelom Ukrainy w związku z konfliktem zbrojnym na terytorium tego państwa                                   (Dz. U. z 2023, poz.103)</t>
  </si>
  <si>
    <t>Kwota bazowa</t>
  </si>
  <si>
    <t>Kwoty * wskaźnik</t>
  </si>
  <si>
    <t>klasa  VIII</t>
  </si>
  <si>
    <t>podr</t>
  </si>
  <si>
    <t>ćw</t>
  </si>
  <si>
    <t>lekki</t>
  </si>
  <si>
    <t>umiarkowany</t>
  </si>
  <si>
    <t>niesłyszący</t>
  </si>
  <si>
    <t>słabosłyszący</t>
  </si>
  <si>
    <t>autyzm</t>
  </si>
  <si>
    <t>słabowidzący 1</t>
  </si>
  <si>
    <t>słabowidzący 2</t>
  </si>
  <si>
    <t>niewidomi 1</t>
  </si>
  <si>
    <t>niewidomi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</si>
</sst>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Bahnschrift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4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164" fontId="0" fillId="0" borderId="1" xfId="0" applyNumberFormat="1" applyBorder="1"/>
    <xf numFmtId="0" fontId="9" fillId="0" borderId="0" xfId="0" applyFont="1" applyAlignment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4" fontId="10" fillId="4" borderId="17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4" fontId="10" fillId="3" borderId="14" xfId="0" applyNumberFormat="1" applyFont="1" applyFill="1" applyBorder="1" applyAlignment="1">
      <alignment horizontal="center" vertical="center"/>
    </xf>
    <xf numFmtId="4" fontId="10" fillId="4" borderId="14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1" xfId="0" applyFont="1" applyBorder="1" applyAlignment="1"/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164" fontId="0" fillId="0" borderId="1" xfId="0" applyNumberFormat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Arkusz1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161925</xdr:rowOff>
        </xdr:from>
        <xdr:to>
          <xdr:col>10</xdr:col>
          <xdr:colOff>295275</xdr:colOff>
          <xdr:row>7</xdr:row>
          <xdr:rowOff>209550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niepełnosprawnością intelektualną w stopniu lekkim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142875</xdr:rowOff>
        </xdr:from>
        <xdr:to>
          <xdr:col>9</xdr:col>
          <xdr:colOff>390525</xdr:colOff>
          <xdr:row>8</xdr:row>
          <xdr:rowOff>238125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niepełnosprawnością intelektualną w stopniu umiarkowanym lub znacznym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152400</xdr:rowOff>
        </xdr:from>
        <xdr:to>
          <xdr:col>6</xdr:col>
          <xdr:colOff>247650</xdr:colOff>
          <xdr:row>9</xdr:row>
          <xdr:rowOff>228600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niesłyszących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85725</xdr:rowOff>
        </xdr:from>
        <xdr:to>
          <xdr:col>8</xdr:col>
          <xdr:colOff>85725</xdr:colOff>
          <xdr:row>10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słabosłyszących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76200</xdr:rowOff>
        </xdr:from>
        <xdr:to>
          <xdr:col>12</xdr:col>
          <xdr:colOff>495300</xdr:colOff>
          <xdr:row>11</xdr:row>
          <xdr:rowOff>209550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autyzmem, w tym z zespołem Aspergera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47625</xdr:rowOff>
        </xdr:from>
        <xdr:to>
          <xdr:col>18</xdr:col>
          <xdr:colOff>409575</xdr:colOff>
          <xdr:row>13</xdr:row>
          <xdr:rowOff>38100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słabowidzących, o których mowa w art. 55 ust. 6 pkt 1 ustawy z dnia 27 października 2017 r. o finansowaniu zadań oświatowych (Dz. U. z 2022 r. poz. 2082, 2089 i 2666 oraz z 2023 r. poz. 709 i 825), zwanej dalej „ustawą”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133350</xdr:rowOff>
        </xdr:from>
        <xdr:to>
          <xdr:col>10</xdr:col>
          <xdr:colOff>342900</xdr:colOff>
          <xdr:row>14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słabowidzących, o których mowa w art. 55 ust. 6 pkt 2 ustawy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152400</xdr:rowOff>
        </xdr:from>
        <xdr:to>
          <xdr:col>10</xdr:col>
          <xdr:colOff>342900</xdr:colOff>
          <xdr:row>15</xdr:row>
          <xdr:rowOff>47625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niewidomych, o których mowa w art. 55 ust. 6 pkt 1 ustawy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171450</xdr:rowOff>
        </xdr:from>
        <xdr:to>
          <xdr:col>10</xdr:col>
          <xdr:colOff>323850</xdr:colOff>
          <xdr:row>16</xdr:row>
          <xdr:rowOff>133350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niewidomych, o których mowa w art. 55 ust. 6 pkt 3 ustawy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4"/>
  <sheetViews>
    <sheetView showGridLines="0" tabSelected="1" workbookViewId="0">
      <selection activeCell="G2" sqref="G2"/>
    </sheetView>
  </sheetViews>
  <sheetFormatPr defaultRowHeight="15" x14ac:dyDescent="0.25"/>
  <cols>
    <col min="1" max="1" width="9.140625" style="3"/>
    <col min="4" max="4" width="11.42578125" customWidth="1"/>
    <col min="11" max="11" width="14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1" spans="1:22" s="3" customFormat="1" x14ac:dyDescent="0.25"/>
    <row r="2" spans="1:22" s="3" customFormat="1" x14ac:dyDescent="0.25">
      <c r="C2" s="56" t="s">
        <v>13</v>
      </c>
      <c r="D2" s="56"/>
      <c r="E2" s="56"/>
      <c r="F2" s="56"/>
    </row>
    <row r="3" spans="1:22" s="3" customFormat="1" x14ac:dyDescent="0.25">
      <c r="C3" s="57" t="s">
        <v>14</v>
      </c>
      <c r="D3" s="57"/>
    </row>
    <row r="4" spans="1:22" s="3" customFormat="1" x14ac:dyDescent="0.25"/>
    <row r="5" spans="1:22" ht="78" customHeight="1" x14ac:dyDescent="0.25">
      <c r="B5" s="7"/>
      <c r="D5" s="47" t="s">
        <v>33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8"/>
      <c r="U5" s="3"/>
      <c r="V5" s="3"/>
    </row>
    <row r="6" spans="1:22" s="2" customFormat="1" ht="30" customHeight="1" x14ac:dyDescent="0.25">
      <c r="A6" s="3"/>
      <c r="B6" s="6"/>
      <c r="D6" s="9" t="s">
        <v>10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4"/>
      <c r="T6" s="4"/>
      <c r="U6" s="4"/>
      <c r="V6" s="4"/>
    </row>
    <row r="7" spans="1:22" ht="20.100000000000001" customHeight="1" x14ac:dyDescent="0.25">
      <c r="A7"/>
    </row>
    <row r="8" spans="1:22" ht="20.100000000000001" customHeight="1" x14ac:dyDescent="0.25">
      <c r="A8"/>
    </row>
    <row r="9" spans="1:22" ht="20.100000000000001" customHeight="1" x14ac:dyDescent="0.25">
      <c r="A9"/>
    </row>
    <row r="10" spans="1:22" ht="20.100000000000001" customHeight="1" x14ac:dyDescent="0.25">
      <c r="A10"/>
    </row>
    <row r="11" spans="1:22" ht="20.100000000000001" customHeight="1" x14ac:dyDescent="0.25">
      <c r="A11"/>
    </row>
    <row r="12" spans="1:22" ht="20.100000000000001" customHeight="1" x14ac:dyDescent="0.25">
      <c r="A12"/>
    </row>
    <row r="13" spans="1:22" ht="20.100000000000001" customHeight="1" x14ac:dyDescent="0.25">
      <c r="A13"/>
    </row>
    <row r="14" spans="1:22" ht="20.100000000000001" customHeight="1" x14ac:dyDescent="0.25">
      <c r="A14"/>
    </row>
    <row r="15" spans="1:22" ht="20.100000000000001" customHeight="1" x14ac:dyDescent="0.25">
      <c r="A15"/>
    </row>
    <row r="17" spans="2:21" ht="18.75" customHeight="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2"/>
    </row>
    <row r="18" spans="2:21" s="3" customFormat="1" x14ac:dyDescent="0.25"/>
    <row r="19" spans="2:21" ht="18.75" x14ac:dyDescent="0.3">
      <c r="D19" s="69" t="s">
        <v>8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2:21" ht="30" customHeight="1" x14ac:dyDescent="0.25">
      <c r="D20" s="75"/>
      <c r="E20" s="76"/>
      <c r="F20" s="76"/>
      <c r="G20" s="76"/>
      <c r="H20" s="76"/>
      <c r="I20" s="76"/>
      <c r="J20" s="76"/>
      <c r="K20" s="77"/>
      <c r="L20" s="82" t="s">
        <v>16</v>
      </c>
      <c r="M20" s="83"/>
      <c r="N20" s="83"/>
      <c r="O20" s="83"/>
      <c r="P20" s="83"/>
      <c r="Q20" s="83"/>
      <c r="R20" s="83"/>
      <c r="S20" s="84"/>
    </row>
    <row r="21" spans="2:21" ht="34.5" customHeight="1" x14ac:dyDescent="0.25">
      <c r="D21" s="78"/>
      <c r="E21" s="79"/>
      <c r="F21" s="79"/>
      <c r="G21" s="79"/>
      <c r="H21" s="79"/>
      <c r="I21" s="79"/>
      <c r="J21" s="79"/>
      <c r="K21" s="80"/>
      <c r="L21" s="1" t="s">
        <v>0</v>
      </c>
      <c r="M21" s="1" t="s">
        <v>1</v>
      </c>
      <c r="N21" s="1" t="s">
        <v>2</v>
      </c>
      <c r="O21" s="1" t="s">
        <v>3</v>
      </c>
      <c r="P21" s="1" t="s">
        <v>4</v>
      </c>
      <c r="Q21" s="1" t="s">
        <v>5</v>
      </c>
      <c r="R21" s="1" t="s">
        <v>6</v>
      </c>
      <c r="S21" s="1" t="s">
        <v>7</v>
      </c>
    </row>
    <row r="22" spans="2:21" s="3" customFormat="1" ht="34.5" customHeight="1" x14ac:dyDescent="0.25">
      <c r="D22" s="60" t="s">
        <v>31</v>
      </c>
      <c r="E22" s="60"/>
      <c r="F22" s="60"/>
      <c r="G22" s="60"/>
      <c r="H22" s="60"/>
      <c r="I22" s="60"/>
      <c r="J22" s="60"/>
      <c r="K22" s="60"/>
      <c r="L22" s="46"/>
      <c r="M22" s="45"/>
      <c r="N22" s="45"/>
      <c r="O22" s="46"/>
      <c r="P22" s="45"/>
      <c r="Q22" s="45"/>
      <c r="R22" s="46"/>
      <c r="S22" s="45"/>
    </row>
    <row r="23" spans="2:21" ht="42" customHeight="1" x14ac:dyDescent="0.25">
      <c r="D23" s="61" t="s">
        <v>32</v>
      </c>
      <c r="E23" s="62"/>
      <c r="F23" s="62"/>
      <c r="G23" s="62"/>
      <c r="H23" s="62"/>
      <c r="I23" s="62"/>
      <c r="J23" s="62"/>
      <c r="K23" s="63"/>
      <c r="L23" s="45"/>
      <c r="M23" s="46"/>
      <c r="N23" s="46"/>
      <c r="O23" s="45"/>
      <c r="P23" s="46"/>
      <c r="Q23" s="46"/>
      <c r="R23" s="45"/>
      <c r="S23" s="46"/>
    </row>
    <row r="24" spans="2:21" ht="129" customHeight="1" x14ac:dyDescent="0.25">
      <c r="D24" s="60" t="s">
        <v>29</v>
      </c>
      <c r="E24" s="64"/>
      <c r="F24" s="64"/>
      <c r="G24" s="64"/>
      <c r="H24" s="64"/>
      <c r="I24" s="64"/>
      <c r="J24" s="64"/>
      <c r="K24" s="64"/>
      <c r="L24" s="14">
        <f>L22*Arkusz1!C4</f>
        <v>0</v>
      </c>
      <c r="M24" s="14">
        <f>M23*Arkusz1!D4</f>
        <v>0</v>
      </c>
      <c r="N24" s="14">
        <f>N23*Arkusz1!E4</f>
        <v>0</v>
      </c>
      <c r="O24" s="14">
        <f>O22*Arkusz1!F4</f>
        <v>0</v>
      </c>
      <c r="P24" s="14">
        <f>P23*Arkusz1!G4</f>
        <v>0</v>
      </c>
      <c r="Q24" s="14">
        <f>Q23*Arkusz1!H4</f>
        <v>0</v>
      </c>
      <c r="R24" s="14">
        <f>R22*Arkusz1!I4</f>
        <v>0</v>
      </c>
      <c r="S24" s="14">
        <f>S23*Arkusz1!J4</f>
        <v>0</v>
      </c>
    </row>
    <row r="25" spans="2:21" s="3" customFormat="1" ht="36" customHeight="1" x14ac:dyDescent="0.25">
      <c r="D25" s="61" t="s">
        <v>18</v>
      </c>
      <c r="E25" s="62"/>
      <c r="F25" s="62"/>
      <c r="G25" s="62"/>
      <c r="H25" s="62"/>
      <c r="I25" s="62"/>
      <c r="J25" s="62"/>
      <c r="K25" s="63"/>
      <c r="L25" s="48">
        <f>SUM(L24:S24)</f>
        <v>0</v>
      </c>
      <c r="M25" s="49"/>
      <c r="N25" s="49"/>
      <c r="O25" s="49"/>
      <c r="P25" s="49"/>
      <c r="Q25" s="49"/>
      <c r="R25" s="49"/>
      <c r="S25" s="50"/>
    </row>
    <row r="26" spans="2:21" s="3" customFormat="1" ht="27.75" customHeight="1" x14ac:dyDescent="0.25">
      <c r="D26" s="61" t="s">
        <v>19</v>
      </c>
      <c r="E26" s="62"/>
      <c r="F26" s="62"/>
      <c r="G26" s="62"/>
      <c r="H26" s="62"/>
      <c r="I26" s="62"/>
      <c r="J26" s="62"/>
      <c r="K26" s="63"/>
      <c r="L26" s="48">
        <f>ROUNDDOWN(L25*0.01,2)</f>
        <v>0</v>
      </c>
      <c r="M26" s="49"/>
      <c r="N26" s="49"/>
      <c r="O26" s="49"/>
      <c r="P26" s="49"/>
      <c r="Q26" s="49"/>
      <c r="R26" s="49"/>
      <c r="S26" s="50"/>
    </row>
    <row r="27" spans="2:21" x14ac:dyDescent="0.25">
      <c r="D27" s="55" t="s">
        <v>27</v>
      </c>
      <c r="E27" s="55"/>
      <c r="F27" s="55"/>
      <c r="G27" s="55"/>
      <c r="H27" s="55"/>
      <c r="I27" s="55"/>
      <c r="J27" s="55"/>
      <c r="K27" s="55"/>
      <c r="L27" s="48">
        <f>SUM(L25:S26)</f>
        <v>0</v>
      </c>
      <c r="M27" s="49"/>
      <c r="N27" s="49"/>
      <c r="O27" s="49"/>
      <c r="P27" s="49"/>
      <c r="Q27" s="49"/>
      <c r="R27" s="49"/>
      <c r="S27" s="50"/>
    </row>
    <row r="28" spans="2:21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21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2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21" ht="18.75" x14ac:dyDescent="0.3">
      <c r="D31" s="69" t="s">
        <v>9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</row>
    <row r="32" spans="2:21" ht="31.5" customHeight="1" x14ac:dyDescent="0.25">
      <c r="D32" s="75"/>
      <c r="E32" s="76"/>
      <c r="F32" s="76"/>
      <c r="G32" s="76"/>
      <c r="H32" s="76"/>
      <c r="I32" s="76"/>
      <c r="J32" s="76"/>
      <c r="K32" s="77"/>
      <c r="L32" s="81" t="s">
        <v>16</v>
      </c>
      <c r="M32" s="81"/>
      <c r="N32" s="81"/>
      <c r="O32" s="81"/>
      <c r="P32" s="81"/>
      <c r="Q32" s="81"/>
      <c r="R32" s="81"/>
      <c r="S32" s="81"/>
    </row>
    <row r="33" spans="4:19" ht="26.25" customHeight="1" x14ac:dyDescent="0.25">
      <c r="D33" s="78"/>
      <c r="E33" s="79"/>
      <c r="F33" s="79"/>
      <c r="G33" s="79"/>
      <c r="H33" s="79"/>
      <c r="I33" s="79"/>
      <c r="J33" s="79"/>
      <c r="K33" s="80"/>
      <c r="L33" s="1" t="s">
        <v>0</v>
      </c>
      <c r="M33" s="1" t="s">
        <v>1</v>
      </c>
      <c r="N33" s="1" t="s">
        <v>2</v>
      </c>
      <c r="O33" s="1" t="s">
        <v>3</v>
      </c>
      <c r="P33" s="1" t="s">
        <v>4</v>
      </c>
      <c r="Q33" s="1" t="s">
        <v>5</v>
      </c>
      <c r="R33" s="1" t="s">
        <v>6</v>
      </c>
      <c r="S33" s="1" t="s">
        <v>7</v>
      </c>
    </row>
    <row r="34" spans="4:19" ht="35.25" customHeight="1" x14ac:dyDescent="0.25">
      <c r="D34" s="60" t="s">
        <v>31</v>
      </c>
      <c r="E34" s="60"/>
      <c r="F34" s="60"/>
      <c r="G34" s="60"/>
      <c r="H34" s="60"/>
      <c r="I34" s="60"/>
      <c r="J34" s="60"/>
      <c r="K34" s="60"/>
      <c r="L34" s="44"/>
      <c r="M34" s="44"/>
      <c r="N34" s="44"/>
      <c r="O34" s="44"/>
      <c r="P34" s="44"/>
      <c r="Q34" s="44"/>
      <c r="R34" s="44"/>
      <c r="S34" s="44"/>
    </row>
    <row r="35" spans="4:19" ht="81" customHeight="1" x14ac:dyDescent="0.25">
      <c r="D35" s="60" t="s">
        <v>30</v>
      </c>
      <c r="E35" s="64"/>
      <c r="F35" s="64"/>
      <c r="G35" s="64"/>
      <c r="H35" s="64"/>
      <c r="I35" s="64"/>
      <c r="J35" s="64"/>
      <c r="K35" s="64"/>
      <c r="L35" s="14">
        <f>L34*Arkusz1!K4</f>
        <v>0</v>
      </c>
      <c r="M35" s="14">
        <f>M34*Arkusz1!L4</f>
        <v>0</v>
      </c>
      <c r="N35" s="14">
        <f>N34*Arkusz1!M4</f>
        <v>0</v>
      </c>
      <c r="O35" s="14">
        <f>O34*Arkusz1!N4</f>
        <v>0</v>
      </c>
      <c r="P35" s="14">
        <f>P34*Arkusz1!O4</f>
        <v>0</v>
      </c>
      <c r="Q35" s="14">
        <f>Q34*Arkusz1!P4</f>
        <v>0</v>
      </c>
      <c r="R35" s="14">
        <f>R34*Arkusz1!Q4</f>
        <v>0</v>
      </c>
      <c r="S35" s="14">
        <f>S34*Arkusz1!R4</f>
        <v>0</v>
      </c>
    </row>
    <row r="36" spans="4:19" s="3" customFormat="1" ht="29.25" customHeight="1" x14ac:dyDescent="0.25">
      <c r="D36" s="61" t="s">
        <v>24</v>
      </c>
      <c r="E36" s="62"/>
      <c r="F36" s="62"/>
      <c r="G36" s="62"/>
      <c r="H36" s="62"/>
      <c r="I36" s="62"/>
      <c r="J36" s="62"/>
      <c r="K36" s="63"/>
      <c r="L36" s="48">
        <f>SUM(L35:S35)</f>
        <v>0</v>
      </c>
      <c r="M36" s="49"/>
      <c r="N36" s="49"/>
      <c r="O36" s="49"/>
      <c r="P36" s="49"/>
      <c r="Q36" s="49"/>
      <c r="R36" s="49"/>
      <c r="S36" s="50"/>
    </row>
    <row r="37" spans="4:19" s="3" customFormat="1" ht="29.25" customHeight="1" x14ac:dyDescent="0.25">
      <c r="D37" s="61" t="s">
        <v>17</v>
      </c>
      <c r="E37" s="62"/>
      <c r="F37" s="62"/>
      <c r="G37" s="62"/>
      <c r="H37" s="62"/>
      <c r="I37" s="62"/>
      <c r="J37" s="62"/>
      <c r="K37" s="63"/>
      <c r="L37" s="48">
        <f>ROUNDDOWN(L36*0.01,2)</f>
        <v>0</v>
      </c>
      <c r="M37" s="49"/>
      <c r="N37" s="49"/>
      <c r="O37" s="49"/>
      <c r="P37" s="49"/>
      <c r="Q37" s="49"/>
      <c r="R37" s="49"/>
      <c r="S37" s="50"/>
    </row>
    <row r="38" spans="4:19" x14ac:dyDescent="0.25">
      <c r="D38" s="55" t="s">
        <v>28</v>
      </c>
      <c r="E38" s="55"/>
      <c r="F38" s="55"/>
      <c r="G38" s="55"/>
      <c r="H38" s="55"/>
      <c r="I38" s="55"/>
      <c r="J38" s="55"/>
      <c r="K38" s="55"/>
      <c r="L38" s="86">
        <f>SUM(L36:S37)</f>
        <v>0</v>
      </c>
      <c r="M38" s="86"/>
      <c r="N38" s="86"/>
      <c r="O38" s="86"/>
      <c r="P38" s="86"/>
      <c r="Q38" s="86"/>
      <c r="R38" s="86"/>
      <c r="S38" s="86"/>
    </row>
    <row r="39" spans="4:19" s="3" customFormat="1" x14ac:dyDescent="0.25">
      <c r="D39" s="11"/>
      <c r="E39" s="11"/>
      <c r="F39" s="11"/>
      <c r="G39" s="11"/>
      <c r="H39" s="11"/>
      <c r="I39" s="11"/>
      <c r="J39" s="11"/>
      <c r="K39" s="11"/>
      <c r="L39" s="10"/>
      <c r="M39" s="10"/>
      <c r="N39" s="10"/>
      <c r="O39" s="10"/>
      <c r="P39" s="10"/>
      <c r="Q39" s="10"/>
      <c r="R39" s="10"/>
      <c r="S39" s="10"/>
    </row>
    <row r="40" spans="4:19" s="3" customFormat="1" ht="18.75" x14ac:dyDescent="0.25">
      <c r="D40" s="65" t="s">
        <v>15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</row>
    <row r="41" spans="4:19" s="3" customFormat="1" ht="18.75" x14ac:dyDescent="0.3">
      <c r="D41" s="68" t="s">
        <v>22</v>
      </c>
      <c r="E41" s="68"/>
      <c r="F41" s="68"/>
      <c r="G41" s="68"/>
      <c r="H41" s="68"/>
      <c r="I41" s="68"/>
      <c r="J41" s="68"/>
      <c r="K41" s="68"/>
      <c r="L41" s="72">
        <f>L25</f>
        <v>0</v>
      </c>
      <c r="M41" s="72"/>
      <c r="N41" s="72"/>
      <c r="O41" s="72"/>
      <c r="P41" s="72"/>
      <c r="Q41" s="72"/>
      <c r="R41" s="72"/>
      <c r="S41" s="72"/>
    </row>
    <row r="42" spans="4:19" s="3" customFormat="1" ht="18.75" x14ac:dyDescent="0.3">
      <c r="D42" s="51" t="s">
        <v>23</v>
      </c>
      <c r="E42" s="51"/>
      <c r="F42" s="51"/>
      <c r="G42" s="51"/>
      <c r="H42" s="51"/>
      <c r="I42" s="51"/>
      <c r="J42" s="51"/>
      <c r="K42" s="51"/>
      <c r="L42" s="52">
        <f>L36</f>
        <v>0</v>
      </c>
      <c r="M42" s="53"/>
      <c r="N42" s="53"/>
      <c r="O42" s="53"/>
      <c r="P42" s="53"/>
      <c r="Q42" s="53"/>
      <c r="R42" s="53"/>
      <c r="S42" s="54"/>
    </row>
    <row r="43" spans="4:19" s="3" customFormat="1" ht="18.75" x14ac:dyDescent="0.3">
      <c r="D43" s="69" t="s">
        <v>20</v>
      </c>
      <c r="E43" s="70"/>
      <c r="F43" s="70"/>
      <c r="G43" s="70"/>
      <c r="H43" s="70"/>
      <c r="I43" s="70"/>
      <c r="J43" s="70"/>
      <c r="K43" s="71"/>
      <c r="L43" s="72">
        <f>SUM(L26,L37)</f>
        <v>0</v>
      </c>
      <c r="M43" s="72"/>
      <c r="N43" s="72"/>
      <c r="O43" s="72"/>
      <c r="P43" s="72"/>
      <c r="Q43" s="72"/>
      <c r="R43" s="72"/>
      <c r="S43" s="72"/>
    </row>
    <row r="44" spans="4:19" s="3" customFormat="1" ht="18.75" x14ac:dyDescent="0.3">
      <c r="D44" s="59" t="s">
        <v>21</v>
      </c>
      <c r="E44" s="59"/>
      <c r="F44" s="59"/>
      <c r="G44" s="59"/>
      <c r="H44" s="59"/>
      <c r="I44" s="59"/>
      <c r="J44" s="59"/>
      <c r="K44" s="59"/>
      <c r="L44" s="72">
        <f>SUM(L41:S43)</f>
        <v>0</v>
      </c>
      <c r="M44" s="72"/>
      <c r="N44" s="72"/>
      <c r="O44" s="72"/>
      <c r="P44" s="72"/>
      <c r="Q44" s="72"/>
      <c r="R44" s="72"/>
      <c r="S44" s="72"/>
    </row>
    <row r="47" spans="4:19" x14ac:dyDescent="0.25">
      <c r="D47" s="58" t="s">
        <v>26</v>
      </c>
      <c r="E47" s="58"/>
      <c r="F47" s="58"/>
      <c r="G47" s="58"/>
      <c r="H47" s="58"/>
      <c r="I47" s="58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4:19" x14ac:dyDescent="0.25">
      <c r="D48" s="87" t="s">
        <v>25</v>
      </c>
      <c r="E48" s="87"/>
      <c r="F48" s="87"/>
      <c r="G48" s="87"/>
      <c r="H48" s="87"/>
      <c r="I48" s="87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4:19" x14ac:dyDescent="0.25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4:19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 t="s">
        <v>11</v>
      </c>
      <c r="Q50" s="3"/>
      <c r="R50" s="3"/>
      <c r="S50" s="3"/>
    </row>
    <row r="51" spans="4:19" ht="33" customHeight="1" x14ac:dyDescent="0.25">
      <c r="D51" s="13"/>
      <c r="E51" s="13"/>
      <c r="F51" s="3"/>
      <c r="G51" s="3"/>
      <c r="H51" s="3"/>
      <c r="I51" s="3"/>
      <c r="J51" s="3"/>
      <c r="K51" s="3"/>
      <c r="L51" s="3"/>
      <c r="M51" s="3"/>
      <c r="N51" s="3"/>
      <c r="O51" s="3"/>
      <c r="P51" s="85" t="s">
        <v>12</v>
      </c>
      <c r="Q51" s="85"/>
      <c r="R51" s="85"/>
      <c r="S51" s="85"/>
    </row>
    <row r="54" spans="4:19" ht="30.75" customHeight="1" x14ac:dyDescent="0.25">
      <c r="D54" s="73" t="s">
        <v>34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</sheetData>
  <mergeCells count="39">
    <mergeCell ref="D54:S54"/>
    <mergeCell ref="D31:S31"/>
    <mergeCell ref="D32:K33"/>
    <mergeCell ref="L32:S32"/>
    <mergeCell ref="D19:S19"/>
    <mergeCell ref="D20:K21"/>
    <mergeCell ref="L20:S20"/>
    <mergeCell ref="D23:K23"/>
    <mergeCell ref="D24:K24"/>
    <mergeCell ref="P51:S51"/>
    <mergeCell ref="L38:S38"/>
    <mergeCell ref="L41:S41"/>
    <mergeCell ref="L36:S36"/>
    <mergeCell ref="L37:S37"/>
    <mergeCell ref="L44:S44"/>
    <mergeCell ref="D48:I48"/>
    <mergeCell ref="C2:F2"/>
    <mergeCell ref="C3:D3"/>
    <mergeCell ref="D47:I47"/>
    <mergeCell ref="D44:K44"/>
    <mergeCell ref="D22:K22"/>
    <mergeCell ref="D26:K26"/>
    <mergeCell ref="D36:K36"/>
    <mergeCell ref="D37:K37"/>
    <mergeCell ref="D25:K25"/>
    <mergeCell ref="D34:K34"/>
    <mergeCell ref="D35:K35"/>
    <mergeCell ref="D38:K38"/>
    <mergeCell ref="D40:S40"/>
    <mergeCell ref="D41:K41"/>
    <mergeCell ref="D43:K43"/>
    <mergeCell ref="L43:S43"/>
    <mergeCell ref="D5:S5"/>
    <mergeCell ref="L25:S25"/>
    <mergeCell ref="D42:K42"/>
    <mergeCell ref="L42:S42"/>
    <mergeCell ref="D27:K27"/>
    <mergeCell ref="L27:S27"/>
    <mergeCell ref="L26:S26"/>
  </mergeCells>
  <pageMargins left="0.7" right="0.7" top="0.75" bottom="0.75" header="0.3" footer="0.3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161925</xdr:rowOff>
                  </from>
                  <to>
                    <xdr:col>10</xdr:col>
                    <xdr:colOff>295275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142875</xdr:rowOff>
                  </from>
                  <to>
                    <xdr:col>9</xdr:col>
                    <xdr:colOff>390525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152400</xdr:rowOff>
                  </from>
                  <to>
                    <xdr:col>6</xdr:col>
                    <xdr:colOff>247650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85725</xdr:rowOff>
                  </from>
                  <to>
                    <xdr:col>8</xdr:col>
                    <xdr:colOff>85725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76200</xdr:rowOff>
                  </from>
                  <to>
                    <xdr:col>12</xdr:col>
                    <xdr:colOff>495300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47625</xdr:rowOff>
                  </from>
                  <to>
                    <xdr:col>18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133350</xdr:rowOff>
                  </from>
                  <to>
                    <xdr:col>10</xdr:col>
                    <xdr:colOff>342900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152400</xdr:rowOff>
                  </from>
                  <to>
                    <xdr:col>10</xdr:col>
                    <xdr:colOff>342900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171450</xdr:rowOff>
                  </from>
                  <to>
                    <xdr:col>10</xdr:col>
                    <xdr:colOff>323850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2E19-9816-4C59-817D-C28FA20BA1E7}">
  <sheetPr codeName="Arkusz2"/>
  <dimension ref="A1:R24"/>
  <sheetViews>
    <sheetView workbookViewId="0">
      <selection activeCell="D18" sqref="D18"/>
    </sheetView>
  </sheetViews>
  <sheetFormatPr defaultRowHeight="15" x14ac:dyDescent="0.25"/>
  <cols>
    <col min="18" max="18" width="8.85546875" customWidth="1"/>
  </cols>
  <sheetData>
    <row r="1" spans="1:18" x14ac:dyDescent="0.25">
      <c r="A1">
        <v>1</v>
      </c>
    </row>
    <row r="3" spans="1:18" s="16" customFormat="1" x14ac:dyDescent="0.25">
      <c r="B3" s="17" t="s">
        <v>35</v>
      </c>
      <c r="C3" s="18">
        <v>98.01</v>
      </c>
      <c r="D3" s="18">
        <v>98.01</v>
      </c>
      <c r="E3" s="18">
        <v>98.01</v>
      </c>
      <c r="F3" s="18">
        <v>183.15</v>
      </c>
      <c r="G3" s="18">
        <v>235.62</v>
      </c>
      <c r="H3" s="18">
        <v>235.62</v>
      </c>
      <c r="I3" s="18">
        <v>326.7</v>
      </c>
      <c r="J3" s="18">
        <v>326.7</v>
      </c>
      <c r="K3" s="19">
        <v>54.45</v>
      </c>
      <c r="L3" s="19">
        <v>54.45</v>
      </c>
      <c r="M3" s="19">
        <v>54.45</v>
      </c>
      <c r="N3" s="19">
        <v>27.23</v>
      </c>
      <c r="O3" s="19">
        <v>27.23</v>
      </c>
      <c r="P3" s="19">
        <v>27.23</v>
      </c>
      <c r="Q3" s="19">
        <v>27.23</v>
      </c>
      <c r="R3" s="19">
        <v>27.23</v>
      </c>
    </row>
    <row r="4" spans="1:18" s="16" customFormat="1" x14ac:dyDescent="0.25">
      <c r="B4" s="17" t="s">
        <v>36</v>
      </c>
      <c r="C4" s="18">
        <f>INDEX(C16:C24,$A$1)</f>
        <v>274.43</v>
      </c>
      <c r="D4" s="20">
        <f t="shared" ref="D4:R4" si="0">INDEX(D16:D24,$A$1)</f>
        <v>274.43</v>
      </c>
      <c r="E4" s="20">
        <f t="shared" si="0"/>
        <v>274.43</v>
      </c>
      <c r="F4" s="20">
        <f t="shared" si="0"/>
        <v>384.62</v>
      </c>
      <c r="G4" s="20">
        <f t="shared" si="0"/>
        <v>494.8</v>
      </c>
      <c r="H4" s="20">
        <f t="shared" si="0"/>
        <v>494.8</v>
      </c>
      <c r="I4" s="20">
        <f t="shared" si="0"/>
        <v>686.07</v>
      </c>
      <c r="J4" s="20">
        <f t="shared" si="0"/>
        <v>686.07</v>
      </c>
      <c r="K4" s="19">
        <f t="shared" si="0"/>
        <v>136.13</v>
      </c>
      <c r="L4" s="21">
        <f t="shared" si="0"/>
        <v>136.13</v>
      </c>
      <c r="M4" s="21">
        <f t="shared" si="0"/>
        <v>136.13</v>
      </c>
      <c r="N4" s="21">
        <f t="shared" si="0"/>
        <v>68.08</v>
      </c>
      <c r="O4" s="21">
        <f t="shared" si="0"/>
        <v>68.08</v>
      </c>
      <c r="P4" s="21">
        <f t="shared" si="0"/>
        <v>68.08</v>
      </c>
      <c r="Q4" s="21">
        <f t="shared" si="0"/>
        <v>68.08</v>
      </c>
      <c r="R4" s="19">
        <f t="shared" si="0"/>
        <v>68.08</v>
      </c>
    </row>
    <row r="5" spans="1:18" s="16" customFormat="1" x14ac:dyDescent="0.25">
      <c r="B5" s="17"/>
      <c r="C5" s="22" t="s">
        <v>0</v>
      </c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3" t="s">
        <v>6</v>
      </c>
      <c r="J5" s="23" t="s">
        <v>37</v>
      </c>
      <c r="K5" s="24" t="s">
        <v>0</v>
      </c>
      <c r="L5" s="25" t="s">
        <v>1</v>
      </c>
      <c r="M5" s="25" t="s">
        <v>2</v>
      </c>
      <c r="N5" s="25" t="s">
        <v>3</v>
      </c>
      <c r="O5" s="25" t="s">
        <v>4</v>
      </c>
      <c r="P5" s="25" t="s">
        <v>5</v>
      </c>
      <c r="Q5" s="25" t="s">
        <v>6</v>
      </c>
      <c r="R5" s="24" t="s">
        <v>37</v>
      </c>
    </row>
    <row r="6" spans="1:18" s="16" customFormat="1" ht="15.75" thickBot="1" x14ac:dyDescent="0.3">
      <c r="B6" s="17"/>
      <c r="C6" s="26" t="s">
        <v>38</v>
      </c>
      <c r="D6" s="26" t="s">
        <v>38</v>
      </c>
      <c r="E6" s="26" t="s">
        <v>38</v>
      </c>
      <c r="F6" s="26" t="s">
        <v>38</v>
      </c>
      <c r="G6" s="26" t="s">
        <v>38</v>
      </c>
      <c r="H6" s="26" t="s">
        <v>38</v>
      </c>
      <c r="I6" s="26" t="s">
        <v>38</v>
      </c>
      <c r="J6" s="26" t="s">
        <v>38</v>
      </c>
      <c r="K6" s="27" t="s">
        <v>39</v>
      </c>
      <c r="L6" s="27" t="s">
        <v>39</v>
      </c>
      <c r="M6" s="27" t="s">
        <v>39</v>
      </c>
      <c r="N6" s="27" t="s">
        <v>39</v>
      </c>
      <c r="O6" s="27" t="s">
        <v>39</v>
      </c>
      <c r="P6" s="27" t="s">
        <v>39</v>
      </c>
      <c r="Q6" s="27" t="s">
        <v>39</v>
      </c>
      <c r="R6" s="27" t="s">
        <v>39</v>
      </c>
    </row>
    <row r="7" spans="1:18" s="16" customFormat="1" x14ac:dyDescent="0.25">
      <c r="B7" s="28" t="s">
        <v>40</v>
      </c>
      <c r="C7" s="29">
        <v>2.8</v>
      </c>
      <c r="D7" s="29">
        <v>2.8</v>
      </c>
      <c r="E7" s="29">
        <v>2.8</v>
      </c>
      <c r="F7" s="29">
        <v>2.1</v>
      </c>
      <c r="G7" s="29">
        <v>2.1</v>
      </c>
      <c r="H7" s="29">
        <v>2.1</v>
      </c>
      <c r="I7" s="29">
        <v>2.1</v>
      </c>
      <c r="J7" s="29">
        <v>2.1</v>
      </c>
      <c r="K7" s="30">
        <v>2.5</v>
      </c>
      <c r="L7" s="30">
        <v>2.5</v>
      </c>
      <c r="M7" s="30">
        <v>2.5</v>
      </c>
      <c r="N7" s="30">
        <v>2.5</v>
      </c>
      <c r="O7" s="30">
        <v>2.5</v>
      </c>
      <c r="P7" s="30">
        <v>2.5</v>
      </c>
      <c r="Q7" s="30">
        <v>2.5</v>
      </c>
      <c r="R7" s="30">
        <v>2.5</v>
      </c>
    </row>
    <row r="8" spans="1:18" s="16" customFormat="1" x14ac:dyDescent="0.25">
      <c r="B8" s="31" t="s">
        <v>41</v>
      </c>
      <c r="C8" s="32">
        <v>2</v>
      </c>
      <c r="D8" s="32">
        <v>2</v>
      </c>
      <c r="E8" s="32">
        <v>2</v>
      </c>
      <c r="F8" s="32">
        <v>2</v>
      </c>
      <c r="G8" s="32">
        <v>2</v>
      </c>
      <c r="H8" s="32">
        <v>2</v>
      </c>
      <c r="I8" s="32">
        <v>2</v>
      </c>
      <c r="J8" s="32">
        <v>2</v>
      </c>
      <c r="K8" s="33">
        <v>2.8</v>
      </c>
      <c r="L8" s="33">
        <v>2.8</v>
      </c>
      <c r="M8" s="33">
        <v>2.8</v>
      </c>
      <c r="N8" s="33">
        <v>2.8</v>
      </c>
      <c r="O8" s="33">
        <v>2.8</v>
      </c>
      <c r="P8" s="33">
        <v>2.8</v>
      </c>
      <c r="Q8" s="33">
        <v>2.8</v>
      </c>
      <c r="R8" s="33">
        <v>2.8</v>
      </c>
    </row>
    <row r="9" spans="1:18" s="16" customFormat="1" x14ac:dyDescent="0.25">
      <c r="B9" s="31" t="s">
        <v>42</v>
      </c>
      <c r="C9" s="32">
        <v>2.8</v>
      </c>
      <c r="D9" s="32">
        <v>2.8</v>
      </c>
      <c r="E9" s="32">
        <v>2.8</v>
      </c>
      <c r="F9" s="32">
        <v>2.1</v>
      </c>
      <c r="G9" s="32">
        <v>2.1</v>
      </c>
      <c r="H9" s="32">
        <v>2.1</v>
      </c>
      <c r="I9" s="32">
        <v>2.1</v>
      </c>
      <c r="J9" s="32">
        <v>2.1</v>
      </c>
      <c r="K9" s="33">
        <v>2.8</v>
      </c>
      <c r="L9" s="33">
        <v>2.8</v>
      </c>
      <c r="M9" s="33">
        <v>2.8</v>
      </c>
      <c r="N9" s="33">
        <v>2.8</v>
      </c>
      <c r="O9" s="33">
        <v>2.8</v>
      </c>
      <c r="P9" s="33">
        <v>2.8</v>
      </c>
      <c r="Q9" s="33">
        <v>2.8</v>
      </c>
      <c r="R9" s="33">
        <v>2.8</v>
      </c>
    </row>
    <row r="10" spans="1:18" s="16" customFormat="1" x14ac:dyDescent="0.25">
      <c r="B10" s="31" t="s">
        <v>43</v>
      </c>
      <c r="C10" s="32">
        <v>2.8</v>
      </c>
      <c r="D10" s="32">
        <v>2.8</v>
      </c>
      <c r="E10" s="32">
        <v>2.8</v>
      </c>
      <c r="F10" s="32">
        <v>2.1</v>
      </c>
      <c r="G10" s="32">
        <v>2.1</v>
      </c>
      <c r="H10" s="32">
        <v>2.1</v>
      </c>
      <c r="I10" s="32">
        <v>2.1</v>
      </c>
      <c r="J10" s="32">
        <v>2.1</v>
      </c>
      <c r="K10" s="33">
        <v>2.5</v>
      </c>
      <c r="L10" s="33">
        <v>2.5</v>
      </c>
      <c r="M10" s="33">
        <v>2.5</v>
      </c>
      <c r="N10" s="33">
        <v>2.5</v>
      </c>
      <c r="O10" s="33">
        <v>2.5</v>
      </c>
      <c r="P10" s="33">
        <v>2.5</v>
      </c>
      <c r="Q10" s="33">
        <v>2.5</v>
      </c>
      <c r="R10" s="33">
        <v>2.5</v>
      </c>
    </row>
    <row r="11" spans="1:18" s="16" customFormat="1" x14ac:dyDescent="0.25">
      <c r="B11" s="31" t="s">
        <v>44</v>
      </c>
      <c r="C11" s="32">
        <v>2.8</v>
      </c>
      <c r="D11" s="32">
        <v>2.8</v>
      </c>
      <c r="E11" s="32">
        <v>2.8</v>
      </c>
      <c r="F11" s="32">
        <v>2.1</v>
      </c>
      <c r="G11" s="32">
        <v>2.1</v>
      </c>
      <c r="H11" s="32">
        <v>2.1</v>
      </c>
      <c r="I11" s="32">
        <v>2.1</v>
      </c>
      <c r="J11" s="32">
        <v>2.1</v>
      </c>
      <c r="K11" s="33">
        <v>2.6</v>
      </c>
      <c r="L11" s="33">
        <v>2.6</v>
      </c>
      <c r="M11" s="33">
        <v>2.6</v>
      </c>
      <c r="N11" s="33">
        <v>2.6</v>
      </c>
      <c r="O11" s="33">
        <v>2.6</v>
      </c>
      <c r="P11" s="33">
        <v>2.6</v>
      </c>
      <c r="Q11" s="33">
        <v>2.6</v>
      </c>
      <c r="R11" s="33">
        <v>2.6</v>
      </c>
    </row>
    <row r="12" spans="1:18" s="16" customFormat="1" x14ac:dyDescent="0.25">
      <c r="B12" s="31" t="s">
        <v>45</v>
      </c>
      <c r="C12" s="32">
        <v>2.1</v>
      </c>
      <c r="D12" s="32">
        <v>2.1</v>
      </c>
      <c r="E12" s="32">
        <v>2.1</v>
      </c>
      <c r="F12" s="32">
        <v>2.1</v>
      </c>
      <c r="G12" s="32">
        <v>2.1</v>
      </c>
      <c r="H12" s="32">
        <v>2.1</v>
      </c>
      <c r="I12" s="32">
        <v>2.1</v>
      </c>
      <c r="J12" s="32">
        <v>2.1</v>
      </c>
      <c r="K12" s="33">
        <v>2.5</v>
      </c>
      <c r="L12" s="33">
        <v>2.5</v>
      </c>
      <c r="M12" s="33">
        <v>2.5</v>
      </c>
      <c r="N12" s="33">
        <v>2.5</v>
      </c>
      <c r="O12" s="33">
        <v>2.5</v>
      </c>
      <c r="P12" s="33">
        <v>2.5</v>
      </c>
      <c r="Q12" s="33">
        <v>2.5</v>
      </c>
      <c r="R12" s="33">
        <v>2.5</v>
      </c>
    </row>
    <row r="13" spans="1:18" s="16" customFormat="1" x14ac:dyDescent="0.25">
      <c r="B13" s="31" t="s">
        <v>46</v>
      </c>
      <c r="C13" s="32">
        <v>8</v>
      </c>
      <c r="D13" s="32">
        <v>8</v>
      </c>
      <c r="E13" s="32">
        <v>8</v>
      </c>
      <c r="F13" s="32">
        <v>8</v>
      </c>
      <c r="G13" s="32">
        <v>8</v>
      </c>
      <c r="H13" s="32">
        <v>8</v>
      </c>
      <c r="I13" s="32">
        <v>8</v>
      </c>
      <c r="J13" s="32">
        <v>8</v>
      </c>
      <c r="K13" s="33">
        <v>8</v>
      </c>
      <c r="L13" s="33">
        <v>8</v>
      </c>
      <c r="M13" s="33">
        <v>8</v>
      </c>
      <c r="N13" s="33">
        <v>8</v>
      </c>
      <c r="O13" s="33">
        <v>8</v>
      </c>
      <c r="P13" s="33">
        <v>8</v>
      </c>
      <c r="Q13" s="33">
        <v>8</v>
      </c>
      <c r="R13" s="33">
        <v>8</v>
      </c>
    </row>
    <row r="14" spans="1:18" s="16" customFormat="1" x14ac:dyDescent="0.25">
      <c r="B14" s="31" t="s">
        <v>47</v>
      </c>
      <c r="C14" s="32">
        <v>2.6</v>
      </c>
      <c r="D14" s="32">
        <v>2.6</v>
      </c>
      <c r="E14" s="32">
        <v>2.6</v>
      </c>
      <c r="F14" s="32">
        <v>2.6</v>
      </c>
      <c r="G14" s="32">
        <v>2.6</v>
      </c>
      <c r="H14" s="32">
        <v>2.6</v>
      </c>
      <c r="I14" s="32">
        <v>2.6</v>
      </c>
      <c r="J14" s="32">
        <v>2.6</v>
      </c>
      <c r="K14" s="33">
        <v>2.8</v>
      </c>
      <c r="L14" s="33">
        <v>2.8</v>
      </c>
      <c r="M14" s="33">
        <v>2.8</v>
      </c>
      <c r="N14" s="33">
        <v>2.8</v>
      </c>
      <c r="O14" s="33">
        <v>2.8</v>
      </c>
      <c r="P14" s="33">
        <v>2.8</v>
      </c>
      <c r="Q14" s="33">
        <v>2.8</v>
      </c>
      <c r="R14" s="33">
        <v>2.8</v>
      </c>
    </row>
    <row r="15" spans="1:18" s="16" customFormat="1" ht="15.75" thickBot="1" x14ac:dyDescent="0.3">
      <c r="B15" s="34" t="s">
        <v>48</v>
      </c>
      <c r="C15" s="35">
        <v>20</v>
      </c>
      <c r="D15" s="35">
        <v>20</v>
      </c>
      <c r="E15" s="35">
        <v>20</v>
      </c>
      <c r="F15" s="35">
        <v>20</v>
      </c>
      <c r="G15" s="35">
        <v>20</v>
      </c>
      <c r="H15" s="35">
        <v>20</v>
      </c>
      <c r="I15" s="35">
        <v>20</v>
      </c>
      <c r="J15" s="35">
        <v>20</v>
      </c>
      <c r="K15" s="36">
        <v>20</v>
      </c>
      <c r="L15" s="36">
        <v>20</v>
      </c>
      <c r="M15" s="36">
        <v>20</v>
      </c>
      <c r="N15" s="36">
        <v>20</v>
      </c>
      <c r="O15" s="36">
        <v>20</v>
      </c>
      <c r="P15" s="36">
        <v>20</v>
      </c>
      <c r="Q15" s="36">
        <v>20</v>
      </c>
      <c r="R15" s="36">
        <v>20</v>
      </c>
    </row>
    <row r="16" spans="1:18" s="16" customFormat="1" x14ac:dyDescent="0.25">
      <c r="B16" s="37" t="s">
        <v>40</v>
      </c>
      <c r="C16" s="38">
        <f>ROUND(C$3*C7,2)</f>
        <v>274.43</v>
      </c>
      <c r="D16" s="38">
        <f t="shared" ref="D16:R16" si="1">ROUND(D$3*D7,2)</f>
        <v>274.43</v>
      </c>
      <c r="E16" s="38">
        <f t="shared" si="1"/>
        <v>274.43</v>
      </c>
      <c r="F16" s="38">
        <f t="shared" si="1"/>
        <v>384.62</v>
      </c>
      <c r="G16" s="38">
        <f t="shared" si="1"/>
        <v>494.8</v>
      </c>
      <c r="H16" s="38">
        <f t="shared" si="1"/>
        <v>494.8</v>
      </c>
      <c r="I16" s="38">
        <f t="shared" si="1"/>
        <v>686.07</v>
      </c>
      <c r="J16" s="38">
        <f t="shared" si="1"/>
        <v>686.07</v>
      </c>
      <c r="K16" s="39">
        <f t="shared" si="1"/>
        <v>136.13</v>
      </c>
      <c r="L16" s="39">
        <f t="shared" si="1"/>
        <v>136.13</v>
      </c>
      <c r="M16" s="39">
        <f t="shared" si="1"/>
        <v>136.13</v>
      </c>
      <c r="N16" s="39">
        <f t="shared" si="1"/>
        <v>68.08</v>
      </c>
      <c r="O16" s="39">
        <f t="shared" si="1"/>
        <v>68.08</v>
      </c>
      <c r="P16" s="39">
        <f t="shared" si="1"/>
        <v>68.08</v>
      </c>
      <c r="Q16" s="39">
        <f t="shared" si="1"/>
        <v>68.08</v>
      </c>
      <c r="R16" s="39">
        <f t="shared" si="1"/>
        <v>68.08</v>
      </c>
    </row>
    <row r="17" spans="2:18" s="16" customFormat="1" x14ac:dyDescent="0.25">
      <c r="B17" s="40" t="s">
        <v>41</v>
      </c>
      <c r="C17" s="18">
        <f t="shared" ref="C17:R24" si="2">ROUND(C$3*C8,2)</f>
        <v>196.02</v>
      </c>
      <c r="D17" s="18">
        <f t="shared" si="2"/>
        <v>196.02</v>
      </c>
      <c r="E17" s="18">
        <f t="shared" si="2"/>
        <v>196.02</v>
      </c>
      <c r="F17" s="18">
        <f t="shared" si="2"/>
        <v>366.3</v>
      </c>
      <c r="G17" s="18">
        <f t="shared" si="2"/>
        <v>471.24</v>
      </c>
      <c r="H17" s="18">
        <f t="shared" si="2"/>
        <v>471.24</v>
      </c>
      <c r="I17" s="18">
        <f t="shared" si="2"/>
        <v>653.4</v>
      </c>
      <c r="J17" s="18">
        <f t="shared" si="2"/>
        <v>653.4</v>
      </c>
      <c r="K17" s="19">
        <f t="shared" si="2"/>
        <v>152.46</v>
      </c>
      <c r="L17" s="19">
        <f t="shared" si="2"/>
        <v>152.46</v>
      </c>
      <c r="M17" s="19">
        <f t="shared" si="2"/>
        <v>152.46</v>
      </c>
      <c r="N17" s="19">
        <f t="shared" si="2"/>
        <v>76.239999999999995</v>
      </c>
      <c r="O17" s="19">
        <f t="shared" si="2"/>
        <v>76.239999999999995</v>
      </c>
      <c r="P17" s="19">
        <f t="shared" si="2"/>
        <v>76.239999999999995</v>
      </c>
      <c r="Q17" s="19">
        <f t="shared" si="2"/>
        <v>76.239999999999995</v>
      </c>
      <c r="R17" s="19">
        <f t="shared" si="2"/>
        <v>76.239999999999995</v>
      </c>
    </row>
    <row r="18" spans="2:18" s="16" customFormat="1" x14ac:dyDescent="0.25">
      <c r="B18" s="40" t="s">
        <v>42</v>
      </c>
      <c r="C18" s="18">
        <f t="shared" si="2"/>
        <v>274.43</v>
      </c>
      <c r="D18" s="18">
        <f t="shared" si="2"/>
        <v>274.43</v>
      </c>
      <c r="E18" s="18">
        <f t="shared" si="2"/>
        <v>274.43</v>
      </c>
      <c r="F18" s="18">
        <f t="shared" si="2"/>
        <v>384.62</v>
      </c>
      <c r="G18" s="18">
        <f t="shared" si="2"/>
        <v>494.8</v>
      </c>
      <c r="H18" s="18">
        <f t="shared" si="2"/>
        <v>494.8</v>
      </c>
      <c r="I18" s="18">
        <f t="shared" si="2"/>
        <v>686.07</v>
      </c>
      <c r="J18" s="18">
        <f t="shared" si="2"/>
        <v>686.07</v>
      </c>
      <c r="K18" s="19">
        <f t="shared" si="2"/>
        <v>152.46</v>
      </c>
      <c r="L18" s="19">
        <f t="shared" si="2"/>
        <v>152.46</v>
      </c>
      <c r="M18" s="19">
        <f t="shared" si="2"/>
        <v>152.46</v>
      </c>
      <c r="N18" s="19">
        <f t="shared" si="2"/>
        <v>76.239999999999995</v>
      </c>
      <c r="O18" s="19">
        <f t="shared" si="2"/>
        <v>76.239999999999995</v>
      </c>
      <c r="P18" s="19">
        <f t="shared" si="2"/>
        <v>76.239999999999995</v>
      </c>
      <c r="Q18" s="19">
        <f t="shared" si="2"/>
        <v>76.239999999999995</v>
      </c>
      <c r="R18" s="19">
        <f t="shared" si="2"/>
        <v>76.239999999999995</v>
      </c>
    </row>
    <row r="19" spans="2:18" s="16" customFormat="1" x14ac:dyDescent="0.25">
      <c r="B19" s="40" t="s">
        <v>43</v>
      </c>
      <c r="C19" s="18">
        <f t="shared" si="2"/>
        <v>274.43</v>
      </c>
      <c r="D19" s="18">
        <f t="shared" si="2"/>
        <v>274.43</v>
      </c>
      <c r="E19" s="18">
        <f t="shared" si="2"/>
        <v>274.43</v>
      </c>
      <c r="F19" s="18">
        <f t="shared" si="2"/>
        <v>384.62</v>
      </c>
      <c r="G19" s="18">
        <f t="shared" si="2"/>
        <v>494.8</v>
      </c>
      <c r="H19" s="18">
        <f t="shared" si="2"/>
        <v>494.8</v>
      </c>
      <c r="I19" s="18">
        <f t="shared" si="2"/>
        <v>686.07</v>
      </c>
      <c r="J19" s="18">
        <f t="shared" si="2"/>
        <v>686.07</v>
      </c>
      <c r="K19" s="19">
        <f t="shared" si="2"/>
        <v>136.13</v>
      </c>
      <c r="L19" s="19">
        <f t="shared" si="2"/>
        <v>136.13</v>
      </c>
      <c r="M19" s="19">
        <f t="shared" si="2"/>
        <v>136.13</v>
      </c>
      <c r="N19" s="19">
        <f t="shared" si="2"/>
        <v>68.08</v>
      </c>
      <c r="O19" s="19">
        <f t="shared" si="2"/>
        <v>68.08</v>
      </c>
      <c r="P19" s="19">
        <f t="shared" si="2"/>
        <v>68.08</v>
      </c>
      <c r="Q19" s="19">
        <f t="shared" si="2"/>
        <v>68.08</v>
      </c>
      <c r="R19" s="19">
        <f t="shared" si="2"/>
        <v>68.08</v>
      </c>
    </row>
    <row r="20" spans="2:18" s="16" customFormat="1" x14ac:dyDescent="0.25">
      <c r="B20" s="40" t="s">
        <v>44</v>
      </c>
      <c r="C20" s="18">
        <f t="shared" si="2"/>
        <v>274.43</v>
      </c>
      <c r="D20" s="18">
        <f t="shared" si="2"/>
        <v>274.43</v>
      </c>
      <c r="E20" s="18">
        <f t="shared" si="2"/>
        <v>274.43</v>
      </c>
      <c r="F20" s="18">
        <f t="shared" si="2"/>
        <v>384.62</v>
      </c>
      <c r="G20" s="18">
        <f t="shared" si="2"/>
        <v>494.8</v>
      </c>
      <c r="H20" s="18">
        <f t="shared" si="2"/>
        <v>494.8</v>
      </c>
      <c r="I20" s="18">
        <f t="shared" si="2"/>
        <v>686.07</v>
      </c>
      <c r="J20" s="18">
        <f t="shared" si="2"/>
        <v>686.07</v>
      </c>
      <c r="K20" s="19">
        <f t="shared" si="2"/>
        <v>141.57</v>
      </c>
      <c r="L20" s="19">
        <f t="shared" si="2"/>
        <v>141.57</v>
      </c>
      <c r="M20" s="19">
        <f t="shared" si="2"/>
        <v>141.57</v>
      </c>
      <c r="N20" s="19">
        <f t="shared" si="2"/>
        <v>70.8</v>
      </c>
      <c r="O20" s="19">
        <f t="shared" si="2"/>
        <v>70.8</v>
      </c>
      <c r="P20" s="19">
        <f t="shared" si="2"/>
        <v>70.8</v>
      </c>
      <c r="Q20" s="19">
        <f t="shared" si="2"/>
        <v>70.8</v>
      </c>
      <c r="R20" s="19">
        <f t="shared" si="2"/>
        <v>70.8</v>
      </c>
    </row>
    <row r="21" spans="2:18" s="16" customFormat="1" x14ac:dyDescent="0.25">
      <c r="B21" s="40" t="s">
        <v>45</v>
      </c>
      <c r="C21" s="18">
        <f t="shared" si="2"/>
        <v>205.82</v>
      </c>
      <c r="D21" s="18">
        <f t="shared" si="2"/>
        <v>205.82</v>
      </c>
      <c r="E21" s="18">
        <f t="shared" si="2"/>
        <v>205.82</v>
      </c>
      <c r="F21" s="18">
        <f t="shared" si="2"/>
        <v>384.62</v>
      </c>
      <c r="G21" s="18">
        <f t="shared" si="2"/>
        <v>494.8</v>
      </c>
      <c r="H21" s="18">
        <f t="shared" si="2"/>
        <v>494.8</v>
      </c>
      <c r="I21" s="18">
        <f t="shared" si="2"/>
        <v>686.07</v>
      </c>
      <c r="J21" s="18">
        <f t="shared" si="2"/>
        <v>686.07</v>
      </c>
      <c r="K21" s="19">
        <f t="shared" si="2"/>
        <v>136.13</v>
      </c>
      <c r="L21" s="19">
        <f t="shared" si="2"/>
        <v>136.13</v>
      </c>
      <c r="M21" s="19">
        <f t="shared" si="2"/>
        <v>136.13</v>
      </c>
      <c r="N21" s="19">
        <f t="shared" si="2"/>
        <v>68.08</v>
      </c>
      <c r="O21" s="19">
        <f t="shared" si="2"/>
        <v>68.08</v>
      </c>
      <c r="P21" s="19">
        <f t="shared" si="2"/>
        <v>68.08</v>
      </c>
      <c r="Q21" s="19">
        <f t="shared" si="2"/>
        <v>68.08</v>
      </c>
      <c r="R21" s="19">
        <f t="shared" si="2"/>
        <v>68.08</v>
      </c>
    </row>
    <row r="22" spans="2:18" s="16" customFormat="1" x14ac:dyDescent="0.25">
      <c r="B22" s="40" t="s">
        <v>46</v>
      </c>
      <c r="C22" s="18">
        <f t="shared" si="2"/>
        <v>784.08</v>
      </c>
      <c r="D22" s="18">
        <f t="shared" si="2"/>
        <v>784.08</v>
      </c>
      <c r="E22" s="18">
        <f t="shared" si="2"/>
        <v>784.08</v>
      </c>
      <c r="F22" s="18">
        <f t="shared" si="2"/>
        <v>1465.2</v>
      </c>
      <c r="G22" s="18">
        <f t="shared" si="2"/>
        <v>1884.96</v>
      </c>
      <c r="H22" s="18">
        <f t="shared" si="2"/>
        <v>1884.96</v>
      </c>
      <c r="I22" s="18">
        <f t="shared" si="2"/>
        <v>2613.6</v>
      </c>
      <c r="J22" s="18">
        <f t="shared" si="2"/>
        <v>2613.6</v>
      </c>
      <c r="K22" s="19">
        <f t="shared" si="2"/>
        <v>435.6</v>
      </c>
      <c r="L22" s="19">
        <f t="shared" si="2"/>
        <v>435.6</v>
      </c>
      <c r="M22" s="19">
        <f t="shared" si="2"/>
        <v>435.6</v>
      </c>
      <c r="N22" s="19">
        <f t="shared" si="2"/>
        <v>217.84</v>
      </c>
      <c r="O22" s="19">
        <f t="shared" si="2"/>
        <v>217.84</v>
      </c>
      <c r="P22" s="19">
        <f t="shared" si="2"/>
        <v>217.84</v>
      </c>
      <c r="Q22" s="19">
        <f t="shared" si="2"/>
        <v>217.84</v>
      </c>
      <c r="R22" s="19">
        <f t="shared" si="2"/>
        <v>217.84</v>
      </c>
    </row>
    <row r="23" spans="2:18" s="16" customFormat="1" x14ac:dyDescent="0.25">
      <c r="B23" s="40" t="s">
        <v>47</v>
      </c>
      <c r="C23" s="18">
        <f t="shared" si="2"/>
        <v>254.83</v>
      </c>
      <c r="D23" s="18">
        <f t="shared" si="2"/>
        <v>254.83</v>
      </c>
      <c r="E23" s="18">
        <f t="shared" si="2"/>
        <v>254.83</v>
      </c>
      <c r="F23" s="18">
        <f t="shared" si="2"/>
        <v>476.19</v>
      </c>
      <c r="G23" s="18">
        <f t="shared" si="2"/>
        <v>612.61</v>
      </c>
      <c r="H23" s="18">
        <f t="shared" si="2"/>
        <v>612.61</v>
      </c>
      <c r="I23" s="18">
        <f t="shared" si="2"/>
        <v>849.42</v>
      </c>
      <c r="J23" s="18">
        <f t="shared" si="2"/>
        <v>849.42</v>
      </c>
      <c r="K23" s="19">
        <f t="shared" si="2"/>
        <v>152.46</v>
      </c>
      <c r="L23" s="19">
        <f t="shared" si="2"/>
        <v>152.46</v>
      </c>
      <c r="M23" s="19">
        <f t="shared" si="2"/>
        <v>152.46</v>
      </c>
      <c r="N23" s="19">
        <f t="shared" si="2"/>
        <v>76.239999999999995</v>
      </c>
      <c r="O23" s="19">
        <f t="shared" si="2"/>
        <v>76.239999999999995</v>
      </c>
      <c r="P23" s="19">
        <f t="shared" si="2"/>
        <v>76.239999999999995</v>
      </c>
      <c r="Q23" s="19">
        <f t="shared" si="2"/>
        <v>76.239999999999995</v>
      </c>
      <c r="R23" s="19">
        <f t="shared" si="2"/>
        <v>76.239999999999995</v>
      </c>
    </row>
    <row r="24" spans="2:18" s="16" customFormat="1" ht="15.75" thickBot="1" x14ac:dyDescent="0.3">
      <c r="B24" s="41" t="s">
        <v>48</v>
      </c>
      <c r="C24" s="42">
        <f t="shared" si="2"/>
        <v>1960.2</v>
      </c>
      <c r="D24" s="42">
        <f t="shared" si="2"/>
        <v>1960.2</v>
      </c>
      <c r="E24" s="42">
        <f t="shared" si="2"/>
        <v>1960.2</v>
      </c>
      <c r="F24" s="42">
        <f t="shared" si="2"/>
        <v>3663</v>
      </c>
      <c r="G24" s="42">
        <f t="shared" si="2"/>
        <v>4712.3999999999996</v>
      </c>
      <c r="H24" s="42">
        <f t="shared" si="2"/>
        <v>4712.3999999999996</v>
      </c>
      <c r="I24" s="42">
        <f t="shared" si="2"/>
        <v>6534</v>
      </c>
      <c r="J24" s="42">
        <f t="shared" si="2"/>
        <v>6534</v>
      </c>
      <c r="K24" s="43">
        <f t="shared" si="2"/>
        <v>1089</v>
      </c>
      <c r="L24" s="43">
        <f t="shared" si="2"/>
        <v>1089</v>
      </c>
      <c r="M24" s="43">
        <f t="shared" si="2"/>
        <v>1089</v>
      </c>
      <c r="N24" s="43">
        <f t="shared" si="2"/>
        <v>544.6</v>
      </c>
      <c r="O24" s="43">
        <f t="shared" si="2"/>
        <v>544.6</v>
      </c>
      <c r="P24" s="43">
        <f t="shared" si="2"/>
        <v>544.6</v>
      </c>
      <c r="Q24" s="43">
        <f t="shared" si="2"/>
        <v>544.6</v>
      </c>
      <c r="R24" s="43">
        <f t="shared" si="2"/>
        <v>544.6</v>
      </c>
    </row>
  </sheetData>
  <dataValidations count="1">
    <dataValidation allowBlank="1" showErrorMessage="1" sqref="B16:B24 B3:R15" xr:uid="{9B4D6110-15B0-4692-A4A7-52ED20E3BF3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4 - JST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Pracownik</cp:lastModifiedBy>
  <cp:lastPrinted>2023-02-20T09:58:35Z</cp:lastPrinted>
  <dcterms:created xsi:type="dcterms:W3CDTF">2023-02-15T07:20:22Z</dcterms:created>
  <dcterms:modified xsi:type="dcterms:W3CDTF">2023-05-24T10:26:36Z</dcterms:modified>
</cp:coreProperties>
</file>