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Pracownik\Desktop\Na stronę\"/>
    </mc:Choice>
  </mc:AlternateContent>
  <xr:revisionPtr revIDLastSave="0" documentId="13_ncr:1_{A6D9435E-6E19-4D06-8570-823C49E34C63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Wniosek 2 - szkoły" sheetId="2" r:id="rId1"/>
    <sheet name="Arkusz1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5" l="1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C4" i="5"/>
  <c r="C17" i="5" l="1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D16" i="5"/>
  <c r="M27" i="2" s="1"/>
  <c r="E16" i="5"/>
  <c r="N27" i="2" s="1"/>
  <c r="F16" i="5"/>
  <c r="O27" i="2" s="1"/>
  <c r="G16" i="5"/>
  <c r="P27" i="2" s="1"/>
  <c r="H16" i="5"/>
  <c r="Q27" i="2" s="1"/>
  <c r="I16" i="5"/>
  <c r="R27" i="2" s="1"/>
  <c r="J16" i="5"/>
  <c r="S27" i="2" s="1"/>
  <c r="K16" i="5"/>
  <c r="L36" i="2" s="1"/>
  <c r="L16" i="5"/>
  <c r="M36" i="2" s="1"/>
  <c r="M16" i="5"/>
  <c r="N36" i="2" s="1"/>
  <c r="N16" i="5"/>
  <c r="O36" i="2" s="1"/>
  <c r="O16" i="5"/>
  <c r="P36" i="2" s="1"/>
  <c r="P16" i="5"/>
  <c r="Q36" i="2" s="1"/>
  <c r="Q16" i="5"/>
  <c r="R36" i="2" s="1"/>
  <c r="R16" i="5"/>
  <c r="S36" i="2" s="1"/>
  <c r="C16" i="5"/>
  <c r="L27" i="2" s="1"/>
  <c r="L28" i="2" l="1"/>
  <c r="L40" i="2" s="1"/>
  <c r="L37" i="2"/>
  <c r="L41" i="2" s="1"/>
  <c r="L42" i="2" l="1"/>
</calcChain>
</file>

<file path=xl/sharedStrings.xml><?xml version="1.0" encoding="utf-8"?>
<sst xmlns="http://schemas.openxmlformats.org/spreadsheetml/2006/main" count="95" uniqueCount="47">
  <si>
    <t>data, pieczęć i podpis dyrektora szkoły</t>
  </si>
  <si>
    <t>………………………………………………………………………………</t>
  </si>
  <si>
    <t>Imię i nazwisko osoby sporządzającej, e-mail, nr telefonu</t>
  </si>
  <si>
    <t xml:space="preserve">Razem </t>
  </si>
  <si>
    <t>Na zakup materiałów ćwiczeniowych</t>
  </si>
  <si>
    <t>Na zakup podręczników lub materiałów edukacyjnych</t>
  </si>
  <si>
    <t xml:space="preserve"> III Łącznie wnioskowane środki z Funduszu Pomocy (część I i II):</t>
  </si>
  <si>
    <t>3. Środki niezbędne na wyposażenie szkół podstawowych w materiały ćwiczeniowe (łączna kwota)</t>
  </si>
  <si>
    <t>klasa VIII</t>
  </si>
  <si>
    <t>klasa VII</t>
  </si>
  <si>
    <t>klasa VI</t>
  </si>
  <si>
    <t>klasa V</t>
  </si>
  <si>
    <t>klasa IV</t>
  </si>
  <si>
    <t>klasa III</t>
  </si>
  <si>
    <t>klasa II</t>
  </si>
  <si>
    <t>klasa I</t>
  </si>
  <si>
    <t>Szkoła podstawowa i artystyczna realizująca kształcenie ogólne w zakresie szkoły podstawowej</t>
  </si>
  <si>
    <t xml:space="preserve"> II Środki z Funduszu Pomocy na zakup materiałów ćwiczeniowych</t>
  </si>
  <si>
    <t>4. Środki niezbędne na wyposażenie szkół podstawowych w podręczniki lub materiały edukacyjne (łączna kwota)</t>
  </si>
  <si>
    <t xml:space="preserve"> I Środki z Funduszu Pomocy na zakup podręczników lub materiałów edukacyjnych</t>
  </si>
  <si>
    <t>Kod TERYT:</t>
  </si>
  <si>
    <t>Nazwa Jednostki samorządu terytorialnego:</t>
  </si>
  <si>
    <t>REGON:</t>
  </si>
  <si>
    <t>Adres:</t>
  </si>
  <si>
    <t>Nazwa szkoły/zespołu szkół:</t>
  </si>
  <si>
    <t>……………………………………………………………………………………….…………….</t>
  </si>
  <si>
    <r>
      <t xml:space="preserve">Dotyczy </t>
    </r>
    <r>
      <rPr>
        <sz val="10"/>
        <color theme="1"/>
        <rFont val="Times New Roman"/>
        <family val="1"/>
        <charset val="238"/>
      </rPr>
      <t>uczniów</t>
    </r>
    <r>
      <rPr>
        <sz val="11"/>
        <color theme="1"/>
        <rFont val="Times New Roman"/>
        <family val="1"/>
        <charset val="238"/>
      </rPr>
      <t>:</t>
    </r>
  </si>
  <si>
    <t>2. Środki niezbędne na wyposażenie szkół podstawowych w materiały ćwiczeniowe (kwota nie może być większa od iloczynu liczby uczniów wskazanej w poz. 1 i odpowiednio kwoty:
- 54,45 zł, w przypadku uczniów klas I-III;
- 27,23 zł, w przypadku  uczniów klas IV-VIII                                                                                                     oraz wskaźnika)</t>
  </si>
  <si>
    <t xml:space="preserve">3. Środki niezbędne na wyposażenie szkół podstawowych w podręczniki lub materiały edukacyjne (kwota nie może być większa od iloczynu liczby uczniów wskazanej w poz. 1 lub poz. 2 i odpowiednio kwoty:
- 98,01 zł, w przypadku uczniów klas I-III;
- 183,15 zł, w przypadku uczniów klasy IV;
- 235,62 zł, w przypadku uczniów klas V i VI;
- 326,70 zł, w przypadku uczniów klas VII i VIII                                                                                                   oraz wskaźnika) </t>
  </si>
  <si>
    <t>klasa  VIII</t>
  </si>
  <si>
    <t>podr</t>
  </si>
  <si>
    <t>ćw</t>
  </si>
  <si>
    <t>lekki</t>
  </si>
  <si>
    <t>umiarkowany</t>
  </si>
  <si>
    <t>niesłyszący</t>
  </si>
  <si>
    <t>słabosłyszący</t>
  </si>
  <si>
    <t>autyzm</t>
  </si>
  <si>
    <t>słabowidzący 1</t>
  </si>
  <si>
    <t>słabowidzący 2</t>
  </si>
  <si>
    <t>niewidomi 1</t>
  </si>
  <si>
    <t>niewidomi 2</t>
  </si>
  <si>
    <t>Kwota bazowa</t>
  </si>
  <si>
    <t>Kwoty * wskaźnik</t>
  </si>
  <si>
    <t>1. Prognozowana liczba uczniów będących obywatelami Ukrainy, uczęszczających do danych klas w roku szkolnym 2023/2024*</t>
  </si>
  <si>
    <t>2. Prognozowana liczba uczniów będących obywatelami Ukrainy, uczęszczających do danych klas w roku szkolnym 2023/2024, dla których istnieje konieczność zakupu podręczników lub materiałów edukacyjnych*</t>
  </si>
  <si>
    <t>*Dotyczy uczniów będących obywatelami Ukrainy, o których mowa w art. 50b ustawy z dnia 12 marca 2022 o pomocy obywatelom Ukrainy w związku z konfliktem zbrojnym na terytorium tego państwa (Dz. U. z 2023, poz.103)</t>
  </si>
  <si>
    <t>Wniosek o środki z Funduszu Pomocy dla uczniów będących obywatelami Ukrainy, na wyposażenie szkół w podręczniki, materiały edukacyjne lub materiały ćwiczeniowe, dostosowane do potrzeb edukacyjnych i możliwości psychofizycznych uczniów niepełnosprawnych posiadających orzeczenie o potrzebie kształcenia specjalnego, w roku szkolnym 2023/2024 (dla każdego rodzaju niepełnosprawności należy wypełnić osobny formularz)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</si>
</sst>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rgb="FF000000"/>
      <name val="Segoe UI"/>
      <family val="2"/>
      <charset val="238"/>
    </font>
    <font>
      <sz val="9"/>
      <color theme="1"/>
      <name val="Bahnschrift Light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top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0" fontId="3" fillId="0" borderId="0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 vertical="center"/>
    </xf>
    <xf numFmtId="4" fontId="3" fillId="3" borderId="4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4" fontId="3" fillId="3" borderId="14" xfId="0" applyNumberFormat="1" applyFont="1" applyFill="1" applyBorder="1" applyAlignment="1">
      <alignment horizontal="center" vertical="center"/>
    </xf>
    <xf numFmtId="4" fontId="3" fillId="4" borderId="14" xfId="0" applyNumberFormat="1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4" fontId="3" fillId="3" borderId="17" xfId="0" applyNumberFormat="1" applyFont="1" applyFill="1" applyBorder="1" applyAlignment="1">
      <alignment horizontal="center" vertical="center"/>
    </xf>
    <xf numFmtId="4" fontId="3" fillId="4" borderId="17" xfId="0" applyNumberFormat="1" applyFont="1" applyFill="1" applyBorder="1" applyAlignment="1">
      <alignment horizontal="center" vertical="center"/>
    </xf>
    <xf numFmtId="0" fontId="1" fillId="0" borderId="0" xfId="0" applyFont="1" applyAlignment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5" fillId="0" borderId="1" xfId="0" applyNumberFormat="1" applyFont="1" applyBorder="1" applyAlignment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164" fontId="0" fillId="0" borderId="4" xfId="0" applyNumberFormat="1" applyBorder="1" applyAlignment="1">
      <alignment horizontal="right" vertical="center"/>
    </xf>
    <xf numFmtId="164" fontId="0" fillId="0" borderId="3" xfId="0" applyNumberFormat="1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64" fontId="5" fillId="0" borderId="4" xfId="0" applyNumberFormat="1" applyFont="1" applyBorder="1" applyAlignment="1"/>
    <xf numFmtId="164" fontId="5" fillId="0" borderId="3" xfId="0" applyNumberFormat="1" applyFont="1" applyBorder="1" applyAlignment="1"/>
    <xf numFmtId="164" fontId="5" fillId="0" borderId="2" xfId="0" applyNumberFormat="1" applyFont="1" applyBorder="1" applyAlignment="1"/>
    <xf numFmtId="0" fontId="9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Arkusz1!$A$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</xdr:row>
          <xdr:rowOff>9525</xdr:rowOff>
        </xdr:from>
        <xdr:to>
          <xdr:col>10</xdr:col>
          <xdr:colOff>476250</xdr:colOff>
          <xdr:row>10</xdr:row>
          <xdr:rowOff>47625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z niepełnosprawnością intelektualną w stopniu lekkim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</xdr:row>
          <xdr:rowOff>238125</xdr:rowOff>
        </xdr:from>
        <xdr:to>
          <xdr:col>9</xdr:col>
          <xdr:colOff>571500</xdr:colOff>
          <xdr:row>11</xdr:row>
          <xdr:rowOff>66675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z niepełnosprawnością intelektualną w stopniu umiarkowanym lub znacznym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</xdr:row>
          <xdr:rowOff>238125</xdr:rowOff>
        </xdr:from>
        <xdr:to>
          <xdr:col>6</xdr:col>
          <xdr:colOff>428625</xdr:colOff>
          <xdr:row>12</xdr:row>
          <xdr:rowOff>47625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niesłyszących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</xdr:row>
          <xdr:rowOff>161925</xdr:rowOff>
        </xdr:from>
        <xdr:to>
          <xdr:col>8</xdr:col>
          <xdr:colOff>266700</xdr:colOff>
          <xdr:row>13</xdr:row>
          <xdr:rowOff>19050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słabosłyszących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12</xdr:row>
          <xdr:rowOff>142875</xdr:rowOff>
        </xdr:from>
        <xdr:to>
          <xdr:col>12</xdr:col>
          <xdr:colOff>295275</xdr:colOff>
          <xdr:row>14</xdr:row>
          <xdr:rowOff>9525</xdr:rowOff>
        </xdr:to>
        <xdr:sp macro="" textlink="">
          <xdr:nvSpPr>
            <xdr:cNvPr id="2053" name="Option 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z autyzmem, w tym z zespołem Aspergera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13</xdr:row>
          <xdr:rowOff>104775</xdr:rowOff>
        </xdr:from>
        <xdr:to>
          <xdr:col>17</xdr:col>
          <xdr:colOff>114300</xdr:colOff>
          <xdr:row>15</xdr:row>
          <xdr:rowOff>76200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słabowidzących, o których mowa w art. 55 ust. 6 pkt 1 ustawy z dnia 27 października 2017 r. o finansowaniu zadań oświatowych (Dz. U. z 2022 r. poz. 2082, 2089 i 2666 oraz z 2023 r. poz. 709 i 825), zwanej dalej „ustawą”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14</xdr:row>
          <xdr:rowOff>180975</xdr:rowOff>
        </xdr:from>
        <xdr:to>
          <xdr:col>10</xdr:col>
          <xdr:colOff>523875</xdr:colOff>
          <xdr:row>16</xdr:row>
          <xdr:rowOff>47625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słabowidzących, o których mowa w art. 55 ust. 6 pkt 2 ustawy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190500</xdr:rowOff>
        </xdr:from>
        <xdr:to>
          <xdr:col>10</xdr:col>
          <xdr:colOff>523875</xdr:colOff>
          <xdr:row>17</xdr:row>
          <xdr:rowOff>66675</xdr:rowOff>
        </xdr:to>
        <xdr:sp macro="" textlink="">
          <xdr:nvSpPr>
            <xdr:cNvPr id="2056" name="Option 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niewidomych, o których mowa w art. 55 ust. 6 pkt 1 ustawy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16</xdr:row>
          <xdr:rowOff>200025</xdr:rowOff>
        </xdr:from>
        <xdr:to>
          <xdr:col>10</xdr:col>
          <xdr:colOff>504825</xdr:colOff>
          <xdr:row>18</xdr:row>
          <xdr:rowOff>152400</xdr:rowOff>
        </xdr:to>
        <xdr:sp macro="" textlink="">
          <xdr:nvSpPr>
            <xdr:cNvPr id="2057" name="Option Butto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niewidomych, o których mowa w art. 55 ust. 6 pkt 3 ustawy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Y52"/>
  <sheetViews>
    <sheetView showGridLines="0" tabSelected="1" workbookViewId="0">
      <selection activeCell="E2" sqref="E2"/>
    </sheetView>
  </sheetViews>
  <sheetFormatPr defaultRowHeight="15" x14ac:dyDescent="0.25"/>
  <cols>
    <col min="11" max="11" width="20.5703125" customWidth="1"/>
    <col min="12" max="12" width="11.140625" customWidth="1"/>
    <col min="13" max="13" width="12" customWidth="1"/>
    <col min="14" max="14" width="11.5703125" customWidth="1"/>
    <col min="15" max="15" width="11.42578125" customWidth="1"/>
    <col min="16" max="16" width="10.5703125" customWidth="1"/>
    <col min="17" max="17" width="11.5703125" customWidth="1"/>
    <col min="18" max="18" width="11.42578125" customWidth="1"/>
    <col min="19" max="19" width="11" customWidth="1"/>
  </cols>
  <sheetData>
    <row r="2" spans="2:22" x14ac:dyDescent="0.25">
      <c r="B2" s="45" t="s">
        <v>24</v>
      </c>
      <c r="C2" s="45"/>
      <c r="D2" s="45"/>
    </row>
    <row r="3" spans="2:22" x14ac:dyDescent="0.25">
      <c r="B3" s="7" t="s">
        <v>23</v>
      </c>
    </row>
    <row r="4" spans="2:22" x14ac:dyDescent="0.25">
      <c r="B4" s="7" t="s">
        <v>22</v>
      </c>
    </row>
    <row r="5" spans="2:22" x14ac:dyDescent="0.25">
      <c r="B5" s="15" t="s">
        <v>21</v>
      </c>
    </row>
    <row r="6" spans="2:22" x14ac:dyDescent="0.25">
      <c r="B6" s="6" t="s">
        <v>20</v>
      </c>
    </row>
    <row r="8" spans="2:22" ht="81.75" customHeight="1" x14ac:dyDescent="0.25">
      <c r="D8" s="54" t="s">
        <v>46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14"/>
    </row>
    <row r="9" spans="2:22" ht="20.25" customHeight="1" x14ac:dyDescent="0.25">
      <c r="D9" s="13" t="s">
        <v>26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1"/>
      <c r="T9" s="11"/>
      <c r="U9" s="11"/>
      <c r="V9" s="11"/>
    </row>
    <row r="10" spans="2:22" ht="20.25" customHeight="1" x14ac:dyDescent="0.25"/>
    <row r="11" spans="2:22" ht="20.25" customHeight="1" x14ac:dyDescent="0.25"/>
    <row r="12" spans="2:22" ht="20.25" customHeight="1" x14ac:dyDescent="0.25"/>
    <row r="13" spans="2:22" ht="20.25" customHeight="1" x14ac:dyDescent="0.25"/>
    <row r="14" spans="2:22" ht="20.25" customHeight="1" x14ac:dyDescent="0.25"/>
    <row r="15" spans="2:22" ht="20.25" customHeight="1" x14ac:dyDescent="0.25"/>
    <row r="16" spans="2:22" ht="20.25" customHeight="1" x14ac:dyDescent="0.25"/>
    <row r="17" spans="4:25" ht="20.25" customHeight="1" x14ac:dyDescent="0.25"/>
    <row r="18" spans="4:25" ht="15" customHeight="1" x14ac:dyDescent="0.25"/>
    <row r="20" spans="4:25" ht="15" customHeight="1" x14ac:dyDescent="0.25"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6"/>
      <c r="T20" s="16"/>
      <c r="U20" s="16"/>
    </row>
    <row r="22" spans="4:25" ht="31.5" customHeight="1" x14ac:dyDescent="0.25">
      <c r="D22" s="51" t="s">
        <v>19</v>
      </c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3"/>
      <c r="W22" s="45"/>
      <c r="X22" s="45"/>
      <c r="Y22" s="45"/>
    </row>
    <row r="23" spans="4:25" x14ac:dyDescent="0.25">
      <c r="D23" s="72"/>
      <c r="E23" s="73"/>
      <c r="F23" s="73"/>
      <c r="G23" s="73"/>
      <c r="H23" s="73"/>
      <c r="I23" s="73"/>
      <c r="J23" s="73"/>
      <c r="K23" s="74"/>
      <c r="L23" s="78" t="s">
        <v>16</v>
      </c>
      <c r="M23" s="79"/>
      <c r="N23" s="79"/>
      <c r="O23" s="79"/>
      <c r="P23" s="79"/>
      <c r="Q23" s="79"/>
      <c r="R23" s="79"/>
      <c r="S23" s="80"/>
      <c r="W23" s="7"/>
    </row>
    <row r="24" spans="4:25" x14ac:dyDescent="0.25">
      <c r="D24" s="75"/>
      <c r="E24" s="76"/>
      <c r="F24" s="76"/>
      <c r="G24" s="76"/>
      <c r="H24" s="76"/>
      <c r="I24" s="76"/>
      <c r="J24" s="76"/>
      <c r="K24" s="77"/>
      <c r="L24" s="4" t="s">
        <v>15</v>
      </c>
      <c r="M24" s="4" t="s">
        <v>14</v>
      </c>
      <c r="N24" s="4" t="s">
        <v>13</v>
      </c>
      <c r="O24" s="4" t="s">
        <v>12</v>
      </c>
      <c r="P24" s="4" t="s">
        <v>11</v>
      </c>
      <c r="Q24" s="4" t="s">
        <v>10</v>
      </c>
      <c r="R24" s="4" t="s">
        <v>9</v>
      </c>
      <c r="S24" s="4" t="s">
        <v>8</v>
      </c>
      <c r="W24" s="7"/>
    </row>
    <row r="25" spans="4:25" ht="45.75" customHeight="1" x14ac:dyDescent="0.25">
      <c r="D25" s="55" t="s">
        <v>43</v>
      </c>
      <c r="E25" s="56"/>
      <c r="F25" s="56"/>
      <c r="G25" s="56"/>
      <c r="H25" s="56"/>
      <c r="I25" s="56"/>
      <c r="J25" s="56"/>
      <c r="K25" s="57"/>
      <c r="L25" s="10"/>
      <c r="M25" s="5"/>
      <c r="N25" s="5"/>
      <c r="O25" s="10"/>
      <c r="P25" s="5"/>
      <c r="Q25" s="5"/>
      <c r="R25" s="10"/>
      <c r="S25" s="5"/>
    </row>
    <row r="26" spans="4:25" ht="43.5" customHeight="1" x14ac:dyDescent="0.25">
      <c r="D26" s="55" t="s">
        <v>44</v>
      </c>
      <c r="E26" s="56"/>
      <c r="F26" s="56"/>
      <c r="G26" s="56"/>
      <c r="H26" s="56"/>
      <c r="I26" s="56"/>
      <c r="J26" s="56"/>
      <c r="K26" s="57"/>
      <c r="L26" s="5"/>
      <c r="M26" s="10"/>
      <c r="N26" s="10"/>
      <c r="O26" s="5"/>
      <c r="P26" s="10"/>
      <c r="Q26" s="10"/>
      <c r="R26" s="5"/>
      <c r="S26" s="10"/>
    </row>
    <row r="27" spans="4:25" ht="121.5" customHeight="1" x14ac:dyDescent="0.25">
      <c r="D27" s="58" t="s">
        <v>28</v>
      </c>
      <c r="E27" s="59"/>
      <c r="F27" s="59"/>
      <c r="G27" s="59"/>
      <c r="H27" s="59"/>
      <c r="I27" s="59"/>
      <c r="J27" s="59"/>
      <c r="K27" s="59"/>
      <c r="L27" s="2">
        <f>Arkusz1!C$4*L25</f>
        <v>0</v>
      </c>
      <c r="M27" s="2">
        <f>Arkusz1!D$4*M26</f>
        <v>0</v>
      </c>
      <c r="N27" s="2">
        <f>Arkusz1!E$4*N26</f>
        <v>0</v>
      </c>
      <c r="O27" s="2">
        <f>Arkusz1!F$4*O25</f>
        <v>0</v>
      </c>
      <c r="P27" s="2">
        <f>Arkusz1!G$4*P26</f>
        <v>0</v>
      </c>
      <c r="Q27" s="2">
        <f>Arkusz1!H$4*Q26</f>
        <v>0</v>
      </c>
      <c r="R27" s="2">
        <f>Arkusz1!I$4*R25</f>
        <v>0</v>
      </c>
      <c r="S27" s="2">
        <f>Arkusz1!J$4*S26</f>
        <v>0</v>
      </c>
    </row>
    <row r="28" spans="4:25" ht="28.5" customHeight="1" x14ac:dyDescent="0.25">
      <c r="D28" s="55" t="s">
        <v>18</v>
      </c>
      <c r="E28" s="56"/>
      <c r="F28" s="56"/>
      <c r="G28" s="56"/>
      <c r="H28" s="56"/>
      <c r="I28" s="56"/>
      <c r="J28" s="56"/>
      <c r="K28" s="57"/>
      <c r="L28" s="69">
        <f>SUM(L27:S27)</f>
        <v>0</v>
      </c>
      <c r="M28" s="70"/>
      <c r="N28" s="70"/>
      <c r="O28" s="70"/>
      <c r="P28" s="70"/>
      <c r="Q28" s="70"/>
      <c r="R28" s="70"/>
      <c r="S28" s="71"/>
    </row>
    <row r="32" spans="4:25" ht="32.25" customHeight="1" x14ac:dyDescent="0.25">
      <c r="D32" s="51" t="s">
        <v>17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3"/>
    </row>
    <row r="33" spans="4:19" x14ac:dyDescent="0.25">
      <c r="D33" s="60"/>
      <c r="E33" s="61"/>
      <c r="F33" s="61"/>
      <c r="G33" s="61"/>
      <c r="H33" s="61"/>
      <c r="I33" s="61"/>
      <c r="J33" s="61"/>
      <c r="K33" s="62"/>
      <c r="L33" s="66" t="s">
        <v>16</v>
      </c>
      <c r="M33" s="66"/>
      <c r="N33" s="66"/>
      <c r="O33" s="66"/>
      <c r="P33" s="66"/>
      <c r="Q33" s="66"/>
      <c r="R33" s="66"/>
      <c r="S33" s="66"/>
    </row>
    <row r="34" spans="4:19" x14ac:dyDescent="0.25">
      <c r="D34" s="63"/>
      <c r="E34" s="64"/>
      <c r="F34" s="64"/>
      <c r="G34" s="64"/>
      <c r="H34" s="64"/>
      <c r="I34" s="64"/>
      <c r="J34" s="64"/>
      <c r="K34" s="65"/>
      <c r="L34" s="4" t="s">
        <v>15</v>
      </c>
      <c r="M34" s="4" t="s">
        <v>14</v>
      </c>
      <c r="N34" s="4" t="s">
        <v>13</v>
      </c>
      <c r="O34" s="4" t="s">
        <v>12</v>
      </c>
      <c r="P34" s="4" t="s">
        <v>11</v>
      </c>
      <c r="Q34" s="4" t="s">
        <v>10</v>
      </c>
      <c r="R34" s="4" t="s">
        <v>9</v>
      </c>
      <c r="S34" s="4" t="s">
        <v>8</v>
      </c>
    </row>
    <row r="35" spans="4:19" ht="42.75" customHeight="1" x14ac:dyDescent="0.25">
      <c r="D35" s="55" t="s">
        <v>43</v>
      </c>
      <c r="E35" s="56"/>
      <c r="F35" s="56"/>
      <c r="G35" s="56"/>
      <c r="H35" s="56"/>
      <c r="I35" s="56"/>
      <c r="J35" s="56"/>
      <c r="K35" s="57"/>
      <c r="L35" s="3"/>
      <c r="M35" s="3"/>
      <c r="N35" s="3"/>
      <c r="O35" s="3"/>
      <c r="P35" s="3"/>
      <c r="Q35" s="3"/>
      <c r="R35" s="3"/>
      <c r="S35" s="3"/>
    </row>
    <row r="36" spans="4:19" ht="79.5" customHeight="1" x14ac:dyDescent="0.25">
      <c r="D36" s="58" t="s">
        <v>27</v>
      </c>
      <c r="E36" s="59"/>
      <c r="F36" s="59"/>
      <c r="G36" s="59"/>
      <c r="H36" s="59"/>
      <c r="I36" s="59"/>
      <c r="J36" s="59"/>
      <c r="K36" s="59"/>
      <c r="L36" s="2">
        <f>Arkusz1!K$4*L35</f>
        <v>0</v>
      </c>
      <c r="M36" s="2">
        <f>Arkusz1!L$4*M35</f>
        <v>0</v>
      </c>
      <c r="N36" s="2">
        <f>Arkusz1!M$4*N35</f>
        <v>0</v>
      </c>
      <c r="O36" s="2">
        <f>Arkusz1!N$4*O35</f>
        <v>0</v>
      </c>
      <c r="P36" s="2">
        <f>Arkusz1!O$4*P35</f>
        <v>0</v>
      </c>
      <c r="Q36" s="2">
        <f>Arkusz1!P$4*Q35</f>
        <v>0</v>
      </c>
      <c r="R36" s="2">
        <f>Arkusz1!Q$4*R35</f>
        <v>0</v>
      </c>
      <c r="S36" s="2">
        <f>Arkusz1!R$4*S35</f>
        <v>0</v>
      </c>
    </row>
    <row r="37" spans="4:19" ht="28.5" customHeight="1" x14ac:dyDescent="0.25">
      <c r="D37" s="55" t="s">
        <v>7</v>
      </c>
      <c r="E37" s="56"/>
      <c r="F37" s="56"/>
      <c r="G37" s="56"/>
      <c r="H37" s="56"/>
      <c r="I37" s="56"/>
      <c r="J37" s="56"/>
      <c r="K37" s="57"/>
      <c r="L37" s="69">
        <f>SUM(L36:S36)</f>
        <v>0</v>
      </c>
      <c r="M37" s="70"/>
      <c r="N37" s="70"/>
      <c r="O37" s="70"/>
      <c r="P37" s="70"/>
      <c r="Q37" s="70"/>
      <c r="R37" s="70"/>
      <c r="S37" s="71"/>
    </row>
    <row r="38" spans="4:19" x14ac:dyDescent="0.25">
      <c r="D38" s="9"/>
      <c r="E38" s="9"/>
      <c r="F38" s="9"/>
      <c r="G38" s="9"/>
      <c r="H38" s="9"/>
      <c r="I38" s="9"/>
      <c r="J38" s="9"/>
      <c r="K38" s="9"/>
      <c r="L38" s="8"/>
      <c r="M38" s="8"/>
      <c r="N38" s="8"/>
      <c r="O38" s="8"/>
      <c r="P38" s="8"/>
      <c r="Q38" s="8"/>
      <c r="R38" s="8"/>
      <c r="S38" s="8"/>
    </row>
    <row r="39" spans="4:19" ht="18.75" x14ac:dyDescent="0.25">
      <c r="D39" s="51" t="s">
        <v>6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3"/>
    </row>
    <row r="40" spans="4:19" ht="18.75" x14ac:dyDescent="0.3">
      <c r="D40" s="51" t="s">
        <v>5</v>
      </c>
      <c r="E40" s="52"/>
      <c r="F40" s="52"/>
      <c r="G40" s="52"/>
      <c r="H40" s="52"/>
      <c r="I40" s="52"/>
      <c r="J40" s="52"/>
      <c r="K40" s="53"/>
      <c r="L40" s="49">
        <f>L28</f>
        <v>0</v>
      </c>
      <c r="M40" s="49"/>
      <c r="N40" s="49"/>
      <c r="O40" s="49"/>
      <c r="P40" s="49"/>
      <c r="Q40" s="49"/>
      <c r="R40" s="49"/>
      <c r="S40" s="49"/>
    </row>
    <row r="41" spans="4:19" ht="18.75" x14ac:dyDescent="0.3">
      <c r="D41" s="81" t="s">
        <v>4</v>
      </c>
      <c r="E41" s="82"/>
      <c r="F41" s="82"/>
      <c r="G41" s="82"/>
      <c r="H41" s="82"/>
      <c r="I41" s="82"/>
      <c r="J41" s="82"/>
      <c r="K41" s="83"/>
      <c r="L41" s="84">
        <f>L37</f>
        <v>0</v>
      </c>
      <c r="M41" s="85"/>
      <c r="N41" s="85"/>
      <c r="O41" s="85"/>
      <c r="P41" s="85"/>
      <c r="Q41" s="85"/>
      <c r="R41" s="85"/>
      <c r="S41" s="86"/>
    </row>
    <row r="42" spans="4:19" ht="18.75" x14ac:dyDescent="0.3">
      <c r="D42" s="46" t="s">
        <v>3</v>
      </c>
      <c r="E42" s="47"/>
      <c r="F42" s="47"/>
      <c r="G42" s="47"/>
      <c r="H42" s="47"/>
      <c r="I42" s="47"/>
      <c r="J42" s="47"/>
      <c r="K42" s="48"/>
      <c r="L42" s="49">
        <f>SUM(L40:S41)</f>
        <v>0</v>
      </c>
      <c r="M42" s="49"/>
      <c r="N42" s="49"/>
      <c r="O42" s="49"/>
      <c r="P42" s="49"/>
      <c r="Q42" s="49"/>
      <c r="R42" s="49"/>
      <c r="S42" s="49"/>
    </row>
    <row r="45" spans="4:19" x14ac:dyDescent="0.25">
      <c r="D45" s="50" t="s">
        <v>25</v>
      </c>
      <c r="E45" s="50"/>
      <c r="F45" s="50"/>
      <c r="G45" s="50"/>
      <c r="H45" s="50"/>
      <c r="I45" s="50"/>
    </row>
    <row r="46" spans="4:19" x14ac:dyDescent="0.25">
      <c r="D46" s="87" t="s">
        <v>2</v>
      </c>
      <c r="E46" s="87"/>
      <c r="F46" s="87"/>
      <c r="G46" s="87"/>
      <c r="H46" s="87"/>
      <c r="I46" s="87"/>
    </row>
    <row r="48" spans="4:19" x14ac:dyDescent="0.25">
      <c r="P48" t="s">
        <v>1</v>
      </c>
    </row>
    <row r="49" spans="4:19" x14ac:dyDescent="0.25">
      <c r="D49" s="1"/>
      <c r="E49" s="1"/>
      <c r="P49" s="68" t="s">
        <v>0</v>
      </c>
      <c r="Q49" s="68"/>
      <c r="R49" s="68"/>
      <c r="S49" s="68"/>
    </row>
    <row r="52" spans="4:19" ht="23.25" customHeight="1" x14ac:dyDescent="0.25">
      <c r="D52" s="67" t="s">
        <v>45</v>
      </c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</row>
  </sheetData>
  <mergeCells count="29">
    <mergeCell ref="D52:S52"/>
    <mergeCell ref="W22:Y22"/>
    <mergeCell ref="P49:S49"/>
    <mergeCell ref="D37:K37"/>
    <mergeCell ref="L37:S37"/>
    <mergeCell ref="D23:K24"/>
    <mergeCell ref="L23:S23"/>
    <mergeCell ref="D25:K25"/>
    <mergeCell ref="D39:S39"/>
    <mergeCell ref="D40:K40"/>
    <mergeCell ref="L40:S40"/>
    <mergeCell ref="D41:K41"/>
    <mergeCell ref="L41:S41"/>
    <mergeCell ref="D28:K28"/>
    <mergeCell ref="L28:S28"/>
    <mergeCell ref="D46:I46"/>
    <mergeCell ref="B2:D2"/>
    <mergeCell ref="D42:K42"/>
    <mergeCell ref="L42:S42"/>
    <mergeCell ref="D45:I45"/>
    <mergeCell ref="D22:S22"/>
    <mergeCell ref="D8:S8"/>
    <mergeCell ref="D26:K26"/>
    <mergeCell ref="D27:K27"/>
    <mergeCell ref="D32:S32"/>
    <mergeCell ref="D33:K34"/>
    <mergeCell ref="L33:S33"/>
    <mergeCell ref="D35:K35"/>
    <mergeCell ref="D36:K36"/>
  </mergeCells>
  <pageMargins left="0.7" right="0.7" top="0.75" bottom="0.75" header="0.3" footer="0.3"/>
  <pageSetup paperSize="9" scale="50" fitToHeight="0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3</xdr:col>
                    <xdr:colOff>28575</xdr:colOff>
                    <xdr:row>9</xdr:row>
                    <xdr:rowOff>9525</xdr:rowOff>
                  </from>
                  <to>
                    <xdr:col>10</xdr:col>
                    <xdr:colOff>476250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3</xdr:col>
                    <xdr:colOff>28575</xdr:colOff>
                    <xdr:row>9</xdr:row>
                    <xdr:rowOff>238125</xdr:rowOff>
                  </from>
                  <to>
                    <xdr:col>9</xdr:col>
                    <xdr:colOff>571500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3</xdr:col>
                    <xdr:colOff>28575</xdr:colOff>
                    <xdr:row>10</xdr:row>
                    <xdr:rowOff>238125</xdr:rowOff>
                  </from>
                  <to>
                    <xdr:col>6</xdr:col>
                    <xdr:colOff>428625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Option Button 4">
              <controlPr defaultSize="0" autoFill="0" autoLine="0" autoPict="0">
                <anchor moveWithCells="1">
                  <from>
                    <xdr:col>3</xdr:col>
                    <xdr:colOff>28575</xdr:colOff>
                    <xdr:row>11</xdr:row>
                    <xdr:rowOff>161925</xdr:rowOff>
                  </from>
                  <to>
                    <xdr:col>8</xdr:col>
                    <xdr:colOff>266700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Option Button 5">
              <controlPr defaultSize="0" autoFill="0" autoLine="0" autoPict="0">
                <anchor moveWithCells="1">
                  <from>
                    <xdr:col>3</xdr:col>
                    <xdr:colOff>28575</xdr:colOff>
                    <xdr:row>12</xdr:row>
                    <xdr:rowOff>142875</xdr:rowOff>
                  </from>
                  <to>
                    <xdr:col>12</xdr:col>
                    <xdr:colOff>295275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Option Button 6">
              <controlPr defaultSize="0" autoFill="0" autoLine="0" autoPict="0">
                <anchor moveWithCells="1">
                  <from>
                    <xdr:col>3</xdr:col>
                    <xdr:colOff>28575</xdr:colOff>
                    <xdr:row>13</xdr:row>
                    <xdr:rowOff>104775</xdr:rowOff>
                  </from>
                  <to>
                    <xdr:col>17</xdr:col>
                    <xdr:colOff>114300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Option Button 7">
              <controlPr defaultSize="0" autoFill="0" autoLine="0" autoPict="0">
                <anchor moveWithCells="1">
                  <from>
                    <xdr:col>3</xdr:col>
                    <xdr:colOff>28575</xdr:colOff>
                    <xdr:row>14</xdr:row>
                    <xdr:rowOff>180975</xdr:rowOff>
                  </from>
                  <to>
                    <xdr:col>10</xdr:col>
                    <xdr:colOff>523875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Option Button 8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190500</xdr:rowOff>
                  </from>
                  <to>
                    <xdr:col>10</xdr:col>
                    <xdr:colOff>523875</xdr:colOff>
                    <xdr:row>17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Option Button 9">
              <controlPr defaultSize="0" autoFill="0" autoLine="0" autoPict="0">
                <anchor moveWithCells="1">
                  <from>
                    <xdr:col>3</xdr:col>
                    <xdr:colOff>28575</xdr:colOff>
                    <xdr:row>16</xdr:row>
                    <xdr:rowOff>200025</xdr:rowOff>
                  </from>
                  <to>
                    <xdr:col>10</xdr:col>
                    <xdr:colOff>504825</xdr:colOff>
                    <xdr:row>18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646F4-D2D7-43B6-9DE6-5512EB800A20}">
  <dimension ref="A1:R24"/>
  <sheetViews>
    <sheetView workbookViewId="0">
      <selection activeCell="C4" sqref="C4:R4"/>
    </sheetView>
  </sheetViews>
  <sheetFormatPr defaultRowHeight="15" x14ac:dyDescent="0.25"/>
  <cols>
    <col min="2" max="2" width="24.5703125" customWidth="1"/>
  </cols>
  <sheetData>
    <row r="1" spans="1:18" x14ac:dyDescent="0.25">
      <c r="A1">
        <v>1</v>
      </c>
    </row>
    <row r="3" spans="1:18" x14ac:dyDescent="0.25">
      <c r="B3" s="18" t="s">
        <v>41</v>
      </c>
      <c r="C3" s="19">
        <v>98.01</v>
      </c>
      <c r="D3" s="19">
        <v>98.01</v>
      </c>
      <c r="E3" s="19">
        <v>98.01</v>
      </c>
      <c r="F3" s="19">
        <v>183.15</v>
      </c>
      <c r="G3" s="19">
        <v>235.62</v>
      </c>
      <c r="H3" s="19">
        <v>235.62</v>
      </c>
      <c r="I3" s="19">
        <v>326.7</v>
      </c>
      <c r="J3" s="19">
        <v>326.7</v>
      </c>
      <c r="K3" s="20">
        <v>54.45</v>
      </c>
      <c r="L3" s="20">
        <v>54.45</v>
      </c>
      <c r="M3" s="20">
        <v>54.45</v>
      </c>
      <c r="N3" s="20">
        <v>27.23</v>
      </c>
      <c r="O3" s="20">
        <v>27.23</v>
      </c>
      <c r="P3" s="20">
        <v>27.23</v>
      </c>
      <c r="Q3" s="20">
        <v>27.23</v>
      </c>
      <c r="R3" s="20">
        <v>27.23</v>
      </c>
    </row>
    <row r="4" spans="1:18" x14ac:dyDescent="0.25">
      <c r="B4" s="18" t="s">
        <v>42</v>
      </c>
      <c r="C4" s="19">
        <f>INDEX(C16:C24,$A$1)</f>
        <v>274.43</v>
      </c>
      <c r="D4" s="22">
        <f t="shared" ref="D4:R4" si="0">INDEX(D16:D24,$A$1)</f>
        <v>274.43</v>
      </c>
      <c r="E4" s="22">
        <f t="shared" si="0"/>
        <v>274.43</v>
      </c>
      <c r="F4" s="22">
        <f t="shared" si="0"/>
        <v>384.62</v>
      </c>
      <c r="G4" s="22">
        <f t="shared" si="0"/>
        <v>494.8</v>
      </c>
      <c r="H4" s="22">
        <f t="shared" si="0"/>
        <v>494.8</v>
      </c>
      <c r="I4" s="22">
        <f t="shared" si="0"/>
        <v>686.07</v>
      </c>
      <c r="J4" s="22">
        <f t="shared" si="0"/>
        <v>686.07</v>
      </c>
      <c r="K4" s="20">
        <f t="shared" si="0"/>
        <v>136.13</v>
      </c>
      <c r="L4" s="21">
        <f t="shared" si="0"/>
        <v>136.13</v>
      </c>
      <c r="M4" s="21">
        <f t="shared" si="0"/>
        <v>136.13</v>
      </c>
      <c r="N4" s="21">
        <f t="shared" si="0"/>
        <v>68.08</v>
      </c>
      <c r="O4" s="21">
        <f t="shared" si="0"/>
        <v>68.08</v>
      </c>
      <c r="P4" s="21">
        <f t="shared" si="0"/>
        <v>68.08</v>
      </c>
      <c r="Q4" s="21">
        <f t="shared" si="0"/>
        <v>68.08</v>
      </c>
      <c r="R4" s="20">
        <f t="shared" si="0"/>
        <v>68.08</v>
      </c>
    </row>
    <row r="5" spans="1:18" x14ac:dyDescent="0.25">
      <c r="B5" s="18"/>
      <c r="C5" s="23" t="s">
        <v>15</v>
      </c>
      <c r="D5" s="24" t="s">
        <v>14</v>
      </c>
      <c r="E5" s="24" t="s">
        <v>13</v>
      </c>
      <c r="F5" s="24" t="s">
        <v>12</v>
      </c>
      <c r="G5" s="24" t="s">
        <v>11</v>
      </c>
      <c r="H5" s="24" t="s">
        <v>10</v>
      </c>
      <c r="I5" s="24" t="s">
        <v>9</v>
      </c>
      <c r="J5" s="24" t="s">
        <v>29</v>
      </c>
      <c r="K5" s="25" t="s">
        <v>15</v>
      </c>
      <c r="L5" s="26" t="s">
        <v>14</v>
      </c>
      <c r="M5" s="26" t="s">
        <v>13</v>
      </c>
      <c r="N5" s="26" t="s">
        <v>12</v>
      </c>
      <c r="O5" s="26" t="s">
        <v>11</v>
      </c>
      <c r="P5" s="26" t="s">
        <v>10</v>
      </c>
      <c r="Q5" s="26" t="s">
        <v>9</v>
      </c>
      <c r="R5" s="26" t="s">
        <v>29</v>
      </c>
    </row>
    <row r="6" spans="1:18" ht="15.75" thickBot="1" x14ac:dyDescent="0.3">
      <c r="B6" s="18"/>
      <c r="C6" s="27" t="s">
        <v>30</v>
      </c>
      <c r="D6" s="27" t="s">
        <v>30</v>
      </c>
      <c r="E6" s="27" t="s">
        <v>30</v>
      </c>
      <c r="F6" s="27" t="s">
        <v>30</v>
      </c>
      <c r="G6" s="27" t="s">
        <v>30</v>
      </c>
      <c r="H6" s="27" t="s">
        <v>30</v>
      </c>
      <c r="I6" s="27" t="s">
        <v>30</v>
      </c>
      <c r="J6" s="27" t="s">
        <v>30</v>
      </c>
      <c r="K6" s="28" t="s">
        <v>31</v>
      </c>
      <c r="L6" s="28" t="s">
        <v>31</v>
      </c>
      <c r="M6" s="28" t="s">
        <v>31</v>
      </c>
      <c r="N6" s="28" t="s">
        <v>31</v>
      </c>
      <c r="O6" s="28" t="s">
        <v>31</v>
      </c>
      <c r="P6" s="28" t="s">
        <v>31</v>
      </c>
      <c r="Q6" s="28" t="s">
        <v>31</v>
      </c>
      <c r="R6" s="28" t="s">
        <v>31</v>
      </c>
    </row>
    <row r="7" spans="1:18" x14ac:dyDescent="0.25">
      <c r="B7" s="29" t="s">
        <v>32</v>
      </c>
      <c r="C7" s="30">
        <v>2.8</v>
      </c>
      <c r="D7" s="30">
        <v>2.8</v>
      </c>
      <c r="E7" s="30">
        <v>2.8</v>
      </c>
      <c r="F7" s="30">
        <v>2.1</v>
      </c>
      <c r="G7" s="30">
        <v>2.1</v>
      </c>
      <c r="H7" s="30">
        <v>2.1</v>
      </c>
      <c r="I7" s="30">
        <v>2.1</v>
      </c>
      <c r="J7" s="30">
        <v>2.1</v>
      </c>
      <c r="K7" s="31">
        <v>2.5</v>
      </c>
      <c r="L7" s="31">
        <v>2.5</v>
      </c>
      <c r="M7" s="31">
        <v>2.5</v>
      </c>
      <c r="N7" s="31">
        <v>2.5</v>
      </c>
      <c r="O7" s="31">
        <v>2.5</v>
      </c>
      <c r="P7" s="31">
        <v>2.5</v>
      </c>
      <c r="Q7" s="31">
        <v>2.5</v>
      </c>
      <c r="R7" s="31">
        <v>2.5</v>
      </c>
    </row>
    <row r="8" spans="1:18" x14ac:dyDescent="0.25">
      <c r="B8" s="32" t="s">
        <v>33</v>
      </c>
      <c r="C8" s="33">
        <v>2</v>
      </c>
      <c r="D8" s="33">
        <v>2</v>
      </c>
      <c r="E8" s="33">
        <v>2</v>
      </c>
      <c r="F8" s="33">
        <v>2</v>
      </c>
      <c r="G8" s="33">
        <v>2</v>
      </c>
      <c r="H8" s="33">
        <v>2</v>
      </c>
      <c r="I8" s="33">
        <v>2</v>
      </c>
      <c r="J8" s="33">
        <v>2</v>
      </c>
      <c r="K8" s="34">
        <v>2.8</v>
      </c>
      <c r="L8" s="34">
        <v>2.8</v>
      </c>
      <c r="M8" s="34">
        <v>2.8</v>
      </c>
      <c r="N8" s="34">
        <v>2.8</v>
      </c>
      <c r="O8" s="34">
        <v>2.8</v>
      </c>
      <c r="P8" s="34">
        <v>2.8</v>
      </c>
      <c r="Q8" s="34">
        <v>2.8</v>
      </c>
      <c r="R8" s="34">
        <v>2.8</v>
      </c>
    </row>
    <row r="9" spans="1:18" x14ac:dyDescent="0.25">
      <c r="B9" s="32" t="s">
        <v>34</v>
      </c>
      <c r="C9" s="33">
        <v>2.8</v>
      </c>
      <c r="D9" s="33">
        <v>2.8</v>
      </c>
      <c r="E9" s="33">
        <v>2.8</v>
      </c>
      <c r="F9" s="33">
        <v>2.1</v>
      </c>
      <c r="G9" s="33">
        <v>2.1</v>
      </c>
      <c r="H9" s="33">
        <v>2.1</v>
      </c>
      <c r="I9" s="33">
        <v>2.1</v>
      </c>
      <c r="J9" s="33">
        <v>2.1</v>
      </c>
      <c r="K9" s="34">
        <v>2.8</v>
      </c>
      <c r="L9" s="34">
        <v>2.8</v>
      </c>
      <c r="M9" s="34">
        <v>2.8</v>
      </c>
      <c r="N9" s="34">
        <v>2.8</v>
      </c>
      <c r="O9" s="34">
        <v>2.8</v>
      </c>
      <c r="P9" s="34">
        <v>2.8</v>
      </c>
      <c r="Q9" s="34">
        <v>2.8</v>
      </c>
      <c r="R9" s="34">
        <v>2.8</v>
      </c>
    </row>
    <row r="10" spans="1:18" x14ac:dyDescent="0.25">
      <c r="B10" s="32" t="s">
        <v>35</v>
      </c>
      <c r="C10" s="33">
        <v>2.8</v>
      </c>
      <c r="D10" s="33">
        <v>2.8</v>
      </c>
      <c r="E10" s="33">
        <v>2.8</v>
      </c>
      <c r="F10" s="33">
        <v>2.1</v>
      </c>
      <c r="G10" s="33">
        <v>2.1</v>
      </c>
      <c r="H10" s="33">
        <v>2.1</v>
      </c>
      <c r="I10" s="33">
        <v>2.1</v>
      </c>
      <c r="J10" s="33">
        <v>2.1</v>
      </c>
      <c r="K10" s="34">
        <v>2.5</v>
      </c>
      <c r="L10" s="34">
        <v>2.5</v>
      </c>
      <c r="M10" s="34">
        <v>2.5</v>
      </c>
      <c r="N10" s="34">
        <v>2.5</v>
      </c>
      <c r="O10" s="34">
        <v>2.5</v>
      </c>
      <c r="P10" s="34">
        <v>2.5</v>
      </c>
      <c r="Q10" s="34">
        <v>2.5</v>
      </c>
      <c r="R10" s="34">
        <v>2.5</v>
      </c>
    </row>
    <row r="11" spans="1:18" x14ac:dyDescent="0.25">
      <c r="B11" s="32" t="s">
        <v>36</v>
      </c>
      <c r="C11" s="33">
        <v>2.8</v>
      </c>
      <c r="D11" s="33">
        <v>2.8</v>
      </c>
      <c r="E11" s="33">
        <v>2.8</v>
      </c>
      <c r="F11" s="33">
        <v>2.1</v>
      </c>
      <c r="G11" s="33">
        <v>2.1</v>
      </c>
      <c r="H11" s="33">
        <v>2.1</v>
      </c>
      <c r="I11" s="33">
        <v>2.1</v>
      </c>
      <c r="J11" s="33">
        <v>2.1</v>
      </c>
      <c r="K11" s="34">
        <v>2.6</v>
      </c>
      <c r="L11" s="34">
        <v>2.6</v>
      </c>
      <c r="M11" s="34">
        <v>2.6</v>
      </c>
      <c r="N11" s="34">
        <v>2.6</v>
      </c>
      <c r="O11" s="34">
        <v>2.6</v>
      </c>
      <c r="P11" s="34">
        <v>2.6</v>
      </c>
      <c r="Q11" s="34">
        <v>2.6</v>
      </c>
      <c r="R11" s="34">
        <v>2.6</v>
      </c>
    </row>
    <row r="12" spans="1:18" x14ac:dyDescent="0.25">
      <c r="B12" s="32" t="s">
        <v>37</v>
      </c>
      <c r="C12" s="33">
        <v>2.1</v>
      </c>
      <c r="D12" s="33">
        <v>2.1</v>
      </c>
      <c r="E12" s="33">
        <v>2.1</v>
      </c>
      <c r="F12" s="33">
        <v>2.1</v>
      </c>
      <c r="G12" s="33">
        <v>2.1</v>
      </c>
      <c r="H12" s="33">
        <v>2.1</v>
      </c>
      <c r="I12" s="33">
        <v>2.1</v>
      </c>
      <c r="J12" s="33">
        <v>2.1</v>
      </c>
      <c r="K12" s="34">
        <v>2.5</v>
      </c>
      <c r="L12" s="34">
        <v>2.5</v>
      </c>
      <c r="M12" s="34">
        <v>2.5</v>
      </c>
      <c r="N12" s="34">
        <v>2.5</v>
      </c>
      <c r="O12" s="34">
        <v>2.5</v>
      </c>
      <c r="P12" s="34">
        <v>2.5</v>
      </c>
      <c r="Q12" s="34">
        <v>2.5</v>
      </c>
      <c r="R12" s="34">
        <v>2.5</v>
      </c>
    </row>
    <row r="13" spans="1:18" x14ac:dyDescent="0.25">
      <c r="B13" s="32" t="s">
        <v>38</v>
      </c>
      <c r="C13" s="33">
        <v>8</v>
      </c>
      <c r="D13" s="33">
        <v>8</v>
      </c>
      <c r="E13" s="33">
        <v>8</v>
      </c>
      <c r="F13" s="33">
        <v>8</v>
      </c>
      <c r="G13" s="33">
        <v>8</v>
      </c>
      <c r="H13" s="33">
        <v>8</v>
      </c>
      <c r="I13" s="33">
        <v>8</v>
      </c>
      <c r="J13" s="33">
        <v>8</v>
      </c>
      <c r="K13" s="34">
        <v>8</v>
      </c>
      <c r="L13" s="34">
        <v>8</v>
      </c>
      <c r="M13" s="34">
        <v>8</v>
      </c>
      <c r="N13" s="34">
        <v>8</v>
      </c>
      <c r="O13" s="34">
        <v>8</v>
      </c>
      <c r="P13" s="34">
        <v>8</v>
      </c>
      <c r="Q13" s="34">
        <v>8</v>
      </c>
      <c r="R13" s="34">
        <v>8</v>
      </c>
    </row>
    <row r="14" spans="1:18" x14ac:dyDescent="0.25">
      <c r="B14" s="32" t="s">
        <v>39</v>
      </c>
      <c r="C14" s="33">
        <v>2.6</v>
      </c>
      <c r="D14" s="33">
        <v>2.6</v>
      </c>
      <c r="E14" s="33">
        <v>2.6</v>
      </c>
      <c r="F14" s="33">
        <v>2.6</v>
      </c>
      <c r="G14" s="33">
        <v>2.6</v>
      </c>
      <c r="H14" s="33">
        <v>2.6</v>
      </c>
      <c r="I14" s="33">
        <v>2.6</v>
      </c>
      <c r="J14" s="33">
        <v>2.6</v>
      </c>
      <c r="K14" s="34">
        <v>2.8</v>
      </c>
      <c r="L14" s="34">
        <v>2.8</v>
      </c>
      <c r="M14" s="34">
        <v>2.8</v>
      </c>
      <c r="N14" s="34">
        <v>2.8</v>
      </c>
      <c r="O14" s="34">
        <v>2.8</v>
      </c>
      <c r="P14" s="34">
        <v>2.8</v>
      </c>
      <c r="Q14" s="34">
        <v>2.8</v>
      </c>
      <c r="R14" s="34">
        <v>2.8</v>
      </c>
    </row>
    <row r="15" spans="1:18" ht="15.75" thickBot="1" x14ac:dyDescent="0.3">
      <c r="B15" s="35" t="s">
        <v>40</v>
      </c>
      <c r="C15" s="36">
        <v>20</v>
      </c>
      <c r="D15" s="36">
        <v>20</v>
      </c>
      <c r="E15" s="36">
        <v>20</v>
      </c>
      <c r="F15" s="36">
        <v>20</v>
      </c>
      <c r="G15" s="36">
        <v>20</v>
      </c>
      <c r="H15" s="36">
        <v>20</v>
      </c>
      <c r="I15" s="36">
        <v>20</v>
      </c>
      <c r="J15" s="36">
        <v>20</v>
      </c>
      <c r="K15" s="37">
        <v>20</v>
      </c>
      <c r="L15" s="37">
        <v>20</v>
      </c>
      <c r="M15" s="37">
        <v>20</v>
      </c>
      <c r="N15" s="37">
        <v>20</v>
      </c>
      <c r="O15" s="37">
        <v>20</v>
      </c>
      <c r="P15" s="37">
        <v>20</v>
      </c>
      <c r="Q15" s="37">
        <v>20</v>
      </c>
      <c r="R15" s="37">
        <v>20</v>
      </c>
    </row>
    <row r="16" spans="1:18" x14ac:dyDescent="0.25">
      <c r="B16" s="38" t="s">
        <v>32</v>
      </c>
      <c r="C16" s="39">
        <f>ROUND(C$3*C7,2)</f>
        <v>274.43</v>
      </c>
      <c r="D16" s="39">
        <f t="shared" ref="D16:R16" si="1">ROUND(D$3*D7,2)</f>
        <v>274.43</v>
      </c>
      <c r="E16" s="39">
        <f t="shared" si="1"/>
        <v>274.43</v>
      </c>
      <c r="F16" s="39">
        <f t="shared" si="1"/>
        <v>384.62</v>
      </c>
      <c r="G16" s="39">
        <f t="shared" si="1"/>
        <v>494.8</v>
      </c>
      <c r="H16" s="39">
        <f t="shared" si="1"/>
        <v>494.8</v>
      </c>
      <c r="I16" s="39">
        <f t="shared" si="1"/>
        <v>686.07</v>
      </c>
      <c r="J16" s="39">
        <f t="shared" si="1"/>
        <v>686.07</v>
      </c>
      <c r="K16" s="40">
        <f t="shared" si="1"/>
        <v>136.13</v>
      </c>
      <c r="L16" s="40">
        <f t="shared" si="1"/>
        <v>136.13</v>
      </c>
      <c r="M16" s="40">
        <f t="shared" si="1"/>
        <v>136.13</v>
      </c>
      <c r="N16" s="40">
        <f t="shared" si="1"/>
        <v>68.08</v>
      </c>
      <c r="O16" s="40">
        <f t="shared" si="1"/>
        <v>68.08</v>
      </c>
      <c r="P16" s="40">
        <f t="shared" si="1"/>
        <v>68.08</v>
      </c>
      <c r="Q16" s="40">
        <f t="shared" si="1"/>
        <v>68.08</v>
      </c>
      <c r="R16" s="40">
        <f t="shared" si="1"/>
        <v>68.08</v>
      </c>
    </row>
    <row r="17" spans="2:18" x14ac:dyDescent="0.25">
      <c r="B17" s="41" t="s">
        <v>33</v>
      </c>
      <c r="C17" s="19">
        <f t="shared" ref="C17:R17" si="2">ROUND(C$3*C8,2)</f>
        <v>196.02</v>
      </c>
      <c r="D17" s="19">
        <f t="shared" si="2"/>
        <v>196.02</v>
      </c>
      <c r="E17" s="19">
        <f t="shared" si="2"/>
        <v>196.02</v>
      </c>
      <c r="F17" s="19">
        <f t="shared" si="2"/>
        <v>366.3</v>
      </c>
      <c r="G17" s="19">
        <f t="shared" si="2"/>
        <v>471.24</v>
      </c>
      <c r="H17" s="19">
        <f t="shared" si="2"/>
        <v>471.24</v>
      </c>
      <c r="I17" s="19">
        <f t="shared" si="2"/>
        <v>653.4</v>
      </c>
      <c r="J17" s="19">
        <f t="shared" si="2"/>
        <v>653.4</v>
      </c>
      <c r="K17" s="20">
        <f t="shared" si="2"/>
        <v>152.46</v>
      </c>
      <c r="L17" s="20">
        <f t="shared" si="2"/>
        <v>152.46</v>
      </c>
      <c r="M17" s="20">
        <f t="shared" si="2"/>
        <v>152.46</v>
      </c>
      <c r="N17" s="20">
        <f t="shared" si="2"/>
        <v>76.239999999999995</v>
      </c>
      <c r="O17" s="20">
        <f t="shared" si="2"/>
        <v>76.239999999999995</v>
      </c>
      <c r="P17" s="20">
        <f t="shared" si="2"/>
        <v>76.239999999999995</v>
      </c>
      <c r="Q17" s="20">
        <f t="shared" si="2"/>
        <v>76.239999999999995</v>
      </c>
      <c r="R17" s="20">
        <f t="shared" si="2"/>
        <v>76.239999999999995</v>
      </c>
    </row>
    <row r="18" spans="2:18" x14ac:dyDescent="0.25">
      <c r="B18" s="41" t="s">
        <v>34</v>
      </c>
      <c r="C18" s="19">
        <f t="shared" ref="C18:R18" si="3">ROUND(C$3*C9,2)</f>
        <v>274.43</v>
      </c>
      <c r="D18" s="19">
        <f t="shared" si="3"/>
        <v>274.43</v>
      </c>
      <c r="E18" s="19">
        <f t="shared" si="3"/>
        <v>274.43</v>
      </c>
      <c r="F18" s="19">
        <f t="shared" si="3"/>
        <v>384.62</v>
      </c>
      <c r="G18" s="19">
        <f t="shared" si="3"/>
        <v>494.8</v>
      </c>
      <c r="H18" s="19">
        <f t="shared" si="3"/>
        <v>494.8</v>
      </c>
      <c r="I18" s="19">
        <f t="shared" si="3"/>
        <v>686.07</v>
      </c>
      <c r="J18" s="19">
        <f t="shared" si="3"/>
        <v>686.07</v>
      </c>
      <c r="K18" s="20">
        <f t="shared" si="3"/>
        <v>152.46</v>
      </c>
      <c r="L18" s="20">
        <f t="shared" si="3"/>
        <v>152.46</v>
      </c>
      <c r="M18" s="20">
        <f t="shared" si="3"/>
        <v>152.46</v>
      </c>
      <c r="N18" s="20">
        <f t="shared" si="3"/>
        <v>76.239999999999995</v>
      </c>
      <c r="O18" s="20">
        <f t="shared" si="3"/>
        <v>76.239999999999995</v>
      </c>
      <c r="P18" s="20">
        <f t="shared" si="3"/>
        <v>76.239999999999995</v>
      </c>
      <c r="Q18" s="20">
        <f t="shared" si="3"/>
        <v>76.239999999999995</v>
      </c>
      <c r="R18" s="20">
        <f t="shared" si="3"/>
        <v>76.239999999999995</v>
      </c>
    </row>
    <row r="19" spans="2:18" x14ac:dyDescent="0.25">
      <c r="B19" s="41" t="s">
        <v>35</v>
      </c>
      <c r="C19" s="19">
        <f t="shared" ref="C19:R19" si="4">ROUND(C$3*C10,2)</f>
        <v>274.43</v>
      </c>
      <c r="D19" s="19">
        <f t="shared" si="4"/>
        <v>274.43</v>
      </c>
      <c r="E19" s="19">
        <f t="shared" si="4"/>
        <v>274.43</v>
      </c>
      <c r="F19" s="19">
        <f t="shared" si="4"/>
        <v>384.62</v>
      </c>
      <c r="G19" s="19">
        <f t="shared" si="4"/>
        <v>494.8</v>
      </c>
      <c r="H19" s="19">
        <f t="shared" si="4"/>
        <v>494.8</v>
      </c>
      <c r="I19" s="19">
        <f t="shared" si="4"/>
        <v>686.07</v>
      </c>
      <c r="J19" s="19">
        <f t="shared" si="4"/>
        <v>686.07</v>
      </c>
      <c r="K19" s="20">
        <f t="shared" si="4"/>
        <v>136.13</v>
      </c>
      <c r="L19" s="20">
        <f t="shared" si="4"/>
        <v>136.13</v>
      </c>
      <c r="M19" s="20">
        <f t="shared" si="4"/>
        <v>136.13</v>
      </c>
      <c r="N19" s="20">
        <f t="shared" si="4"/>
        <v>68.08</v>
      </c>
      <c r="O19" s="20">
        <f t="shared" si="4"/>
        <v>68.08</v>
      </c>
      <c r="P19" s="20">
        <f t="shared" si="4"/>
        <v>68.08</v>
      </c>
      <c r="Q19" s="20">
        <f t="shared" si="4"/>
        <v>68.08</v>
      </c>
      <c r="R19" s="20">
        <f t="shared" si="4"/>
        <v>68.08</v>
      </c>
    </row>
    <row r="20" spans="2:18" x14ac:dyDescent="0.25">
      <c r="B20" s="41" t="s">
        <v>36</v>
      </c>
      <c r="C20" s="19">
        <f t="shared" ref="C20:R20" si="5">ROUND(C$3*C11,2)</f>
        <v>274.43</v>
      </c>
      <c r="D20" s="19">
        <f t="shared" si="5"/>
        <v>274.43</v>
      </c>
      <c r="E20" s="19">
        <f t="shared" si="5"/>
        <v>274.43</v>
      </c>
      <c r="F20" s="19">
        <f t="shared" si="5"/>
        <v>384.62</v>
      </c>
      <c r="G20" s="19">
        <f t="shared" si="5"/>
        <v>494.8</v>
      </c>
      <c r="H20" s="19">
        <f t="shared" si="5"/>
        <v>494.8</v>
      </c>
      <c r="I20" s="19">
        <f t="shared" si="5"/>
        <v>686.07</v>
      </c>
      <c r="J20" s="19">
        <f t="shared" si="5"/>
        <v>686.07</v>
      </c>
      <c r="K20" s="20">
        <f t="shared" si="5"/>
        <v>141.57</v>
      </c>
      <c r="L20" s="20">
        <f t="shared" si="5"/>
        <v>141.57</v>
      </c>
      <c r="M20" s="20">
        <f t="shared" si="5"/>
        <v>141.57</v>
      </c>
      <c r="N20" s="20">
        <f t="shared" si="5"/>
        <v>70.8</v>
      </c>
      <c r="O20" s="20">
        <f t="shared" si="5"/>
        <v>70.8</v>
      </c>
      <c r="P20" s="20">
        <f t="shared" si="5"/>
        <v>70.8</v>
      </c>
      <c r="Q20" s="20">
        <f t="shared" si="5"/>
        <v>70.8</v>
      </c>
      <c r="R20" s="20">
        <f t="shared" si="5"/>
        <v>70.8</v>
      </c>
    </row>
    <row r="21" spans="2:18" x14ac:dyDescent="0.25">
      <c r="B21" s="41" t="s">
        <v>37</v>
      </c>
      <c r="C21" s="19">
        <f t="shared" ref="C21:R21" si="6">ROUND(C$3*C12,2)</f>
        <v>205.82</v>
      </c>
      <c r="D21" s="19">
        <f t="shared" si="6"/>
        <v>205.82</v>
      </c>
      <c r="E21" s="19">
        <f t="shared" si="6"/>
        <v>205.82</v>
      </c>
      <c r="F21" s="19">
        <f t="shared" si="6"/>
        <v>384.62</v>
      </c>
      <c r="G21" s="19">
        <f t="shared" si="6"/>
        <v>494.8</v>
      </c>
      <c r="H21" s="19">
        <f t="shared" si="6"/>
        <v>494.8</v>
      </c>
      <c r="I21" s="19">
        <f t="shared" si="6"/>
        <v>686.07</v>
      </c>
      <c r="J21" s="19">
        <f t="shared" si="6"/>
        <v>686.07</v>
      </c>
      <c r="K21" s="20">
        <f t="shared" si="6"/>
        <v>136.13</v>
      </c>
      <c r="L21" s="20">
        <f t="shared" si="6"/>
        <v>136.13</v>
      </c>
      <c r="M21" s="20">
        <f t="shared" si="6"/>
        <v>136.13</v>
      </c>
      <c r="N21" s="20">
        <f t="shared" si="6"/>
        <v>68.08</v>
      </c>
      <c r="O21" s="20">
        <f t="shared" si="6"/>
        <v>68.08</v>
      </c>
      <c r="P21" s="20">
        <f t="shared" si="6"/>
        <v>68.08</v>
      </c>
      <c r="Q21" s="20">
        <f t="shared" si="6"/>
        <v>68.08</v>
      </c>
      <c r="R21" s="20">
        <f t="shared" si="6"/>
        <v>68.08</v>
      </c>
    </row>
    <row r="22" spans="2:18" x14ac:dyDescent="0.25">
      <c r="B22" s="41" t="s">
        <v>38</v>
      </c>
      <c r="C22" s="19">
        <f t="shared" ref="C22:R22" si="7">ROUND(C$3*C13,2)</f>
        <v>784.08</v>
      </c>
      <c r="D22" s="19">
        <f t="shared" si="7"/>
        <v>784.08</v>
      </c>
      <c r="E22" s="19">
        <f t="shared" si="7"/>
        <v>784.08</v>
      </c>
      <c r="F22" s="19">
        <f t="shared" si="7"/>
        <v>1465.2</v>
      </c>
      <c r="G22" s="19">
        <f t="shared" si="7"/>
        <v>1884.96</v>
      </c>
      <c r="H22" s="19">
        <f t="shared" si="7"/>
        <v>1884.96</v>
      </c>
      <c r="I22" s="19">
        <f t="shared" si="7"/>
        <v>2613.6</v>
      </c>
      <c r="J22" s="19">
        <f t="shared" si="7"/>
        <v>2613.6</v>
      </c>
      <c r="K22" s="20">
        <f t="shared" si="7"/>
        <v>435.6</v>
      </c>
      <c r="L22" s="20">
        <f t="shared" si="7"/>
        <v>435.6</v>
      </c>
      <c r="M22" s="20">
        <f t="shared" si="7"/>
        <v>435.6</v>
      </c>
      <c r="N22" s="20">
        <f t="shared" si="7"/>
        <v>217.84</v>
      </c>
      <c r="O22" s="20">
        <f t="shared" si="7"/>
        <v>217.84</v>
      </c>
      <c r="P22" s="20">
        <f t="shared" si="7"/>
        <v>217.84</v>
      </c>
      <c r="Q22" s="20">
        <f t="shared" si="7"/>
        <v>217.84</v>
      </c>
      <c r="R22" s="20">
        <f t="shared" si="7"/>
        <v>217.84</v>
      </c>
    </row>
    <row r="23" spans="2:18" x14ac:dyDescent="0.25">
      <c r="B23" s="41" t="s">
        <v>39</v>
      </c>
      <c r="C23" s="19">
        <f t="shared" ref="C23:R23" si="8">ROUND(C$3*C14,2)</f>
        <v>254.83</v>
      </c>
      <c r="D23" s="19">
        <f t="shared" si="8"/>
        <v>254.83</v>
      </c>
      <c r="E23" s="19">
        <f t="shared" si="8"/>
        <v>254.83</v>
      </c>
      <c r="F23" s="19">
        <f t="shared" si="8"/>
        <v>476.19</v>
      </c>
      <c r="G23" s="19">
        <f t="shared" si="8"/>
        <v>612.61</v>
      </c>
      <c r="H23" s="19">
        <f t="shared" si="8"/>
        <v>612.61</v>
      </c>
      <c r="I23" s="19">
        <f t="shared" si="8"/>
        <v>849.42</v>
      </c>
      <c r="J23" s="19">
        <f t="shared" si="8"/>
        <v>849.42</v>
      </c>
      <c r="K23" s="20">
        <f t="shared" si="8"/>
        <v>152.46</v>
      </c>
      <c r="L23" s="20">
        <f t="shared" si="8"/>
        <v>152.46</v>
      </c>
      <c r="M23" s="20">
        <f t="shared" si="8"/>
        <v>152.46</v>
      </c>
      <c r="N23" s="20">
        <f t="shared" si="8"/>
        <v>76.239999999999995</v>
      </c>
      <c r="O23" s="20">
        <f t="shared" si="8"/>
        <v>76.239999999999995</v>
      </c>
      <c r="P23" s="20">
        <f t="shared" si="8"/>
        <v>76.239999999999995</v>
      </c>
      <c r="Q23" s="20">
        <f t="shared" si="8"/>
        <v>76.239999999999995</v>
      </c>
      <c r="R23" s="20">
        <f t="shared" si="8"/>
        <v>76.239999999999995</v>
      </c>
    </row>
    <row r="24" spans="2:18" ht="15.75" thickBot="1" x14ac:dyDescent="0.3">
      <c r="B24" s="42" t="s">
        <v>40</v>
      </c>
      <c r="C24" s="43">
        <f t="shared" ref="C24:R24" si="9">ROUND(C$3*C15,2)</f>
        <v>1960.2</v>
      </c>
      <c r="D24" s="43">
        <f t="shared" si="9"/>
        <v>1960.2</v>
      </c>
      <c r="E24" s="43">
        <f t="shared" si="9"/>
        <v>1960.2</v>
      </c>
      <c r="F24" s="43">
        <f t="shared" si="9"/>
        <v>3663</v>
      </c>
      <c r="G24" s="43">
        <f t="shared" si="9"/>
        <v>4712.3999999999996</v>
      </c>
      <c r="H24" s="43">
        <f t="shared" si="9"/>
        <v>4712.3999999999996</v>
      </c>
      <c r="I24" s="43">
        <f t="shared" si="9"/>
        <v>6534</v>
      </c>
      <c r="J24" s="43">
        <f t="shared" si="9"/>
        <v>6534</v>
      </c>
      <c r="K24" s="44">
        <f t="shared" si="9"/>
        <v>1089</v>
      </c>
      <c r="L24" s="44">
        <f t="shared" si="9"/>
        <v>1089</v>
      </c>
      <c r="M24" s="44">
        <f t="shared" si="9"/>
        <v>1089</v>
      </c>
      <c r="N24" s="44">
        <f t="shared" si="9"/>
        <v>544.6</v>
      </c>
      <c r="O24" s="44">
        <f t="shared" si="9"/>
        <v>544.6</v>
      </c>
      <c r="P24" s="44">
        <f t="shared" si="9"/>
        <v>544.6</v>
      </c>
      <c r="Q24" s="44">
        <f t="shared" si="9"/>
        <v>544.6</v>
      </c>
      <c r="R24" s="44">
        <f t="shared" si="9"/>
        <v>544.6</v>
      </c>
    </row>
  </sheetData>
  <dataValidations count="1">
    <dataValidation allowBlank="1" showErrorMessage="1" sqref="B16:B24 B3:R15" xr:uid="{6C19AC0A-E3A3-4C9A-B2F1-8E56AF6F7E36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Wniosek 2 - szkoły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Jarosz Marta</dc:creator>
  <cp:lastModifiedBy>Pracownik</cp:lastModifiedBy>
  <cp:lastPrinted>2023-05-19T13:01:19Z</cp:lastPrinted>
  <dcterms:created xsi:type="dcterms:W3CDTF">2023-04-12T14:35:04Z</dcterms:created>
  <dcterms:modified xsi:type="dcterms:W3CDTF">2023-05-24T10:24:28Z</dcterms:modified>
</cp:coreProperties>
</file>