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2025 podr\"/>
    </mc:Choice>
  </mc:AlternateContent>
  <xr:revisionPtr revIDLastSave="0" documentId="13_ncr:1_{7CCC7F5A-70A1-4879-B88F-26326CCB047B}" xr6:coauthVersionLast="36" xr6:coauthVersionMax="36" xr10:uidLastSave="{00000000-0000-0000-0000-000000000000}"/>
  <bookViews>
    <workbookView xWindow="0" yWindow="0" windowWidth="28800" windowHeight="10725" xr2:uid="{8FFE0595-10F1-4D6D-8F24-7C3781F12500}"/>
  </bookViews>
  <sheets>
    <sheet name="Wniosek 2 - szkoły" sheetId="1" r:id="rId1"/>
    <sheet name="Arkusz2" sheetId="2" state="hidden" r:id="rId2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2" l="1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S18" i="2"/>
  <c r="R18" i="2"/>
  <c r="R6" i="2" s="1"/>
  <c r="S40" i="1" s="1"/>
  <c r="Q18" i="2"/>
  <c r="P18" i="2"/>
  <c r="O18" i="2"/>
  <c r="N18" i="2"/>
  <c r="N6" i="2" s="1"/>
  <c r="O40" i="1" s="1"/>
  <c r="M18" i="2"/>
  <c r="L18" i="2"/>
  <c r="L6" i="2" s="1"/>
  <c r="M40" i="1" s="1"/>
  <c r="K18" i="2"/>
  <c r="J18" i="2"/>
  <c r="J6" i="2" s="1"/>
  <c r="S31" i="1" s="1"/>
  <c r="I18" i="2"/>
  <c r="H18" i="2"/>
  <c r="H6" i="2" s="1"/>
  <c r="Q31" i="1" s="1"/>
  <c r="G18" i="2"/>
  <c r="F18" i="2"/>
  <c r="F6" i="2" s="1"/>
  <c r="O31" i="1" s="1"/>
  <c r="E18" i="2"/>
  <c r="D18" i="2"/>
  <c r="D6" i="2" s="1"/>
  <c r="M31" i="1" s="1"/>
  <c r="C18" i="2"/>
  <c r="S6" i="2"/>
  <c r="Q6" i="2"/>
  <c r="R40" i="1" s="1"/>
  <c r="P6" i="2"/>
  <c r="Q40" i="1" s="1"/>
  <c r="O6" i="2"/>
  <c r="P40" i="1" s="1"/>
  <c r="M6" i="2"/>
  <c r="N40" i="1" s="1"/>
  <c r="K6" i="2"/>
  <c r="L40" i="1" s="1"/>
  <c r="I6" i="2"/>
  <c r="R31" i="1" s="1"/>
  <c r="G6" i="2"/>
  <c r="P31" i="1" s="1"/>
  <c r="E6" i="2"/>
  <c r="N31" i="1" s="1"/>
  <c r="C6" i="2"/>
  <c r="L31" i="1" s="1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L32" i="1" l="1"/>
  <c r="L44" i="1" s="1"/>
  <c r="L41" i="1"/>
  <c r="L45" i="1" s="1"/>
  <c r="L46" i="1" l="1"/>
</calcChain>
</file>

<file path=xl/sharedStrings.xml><?xml version="1.0" encoding="utf-8"?>
<sst xmlns="http://schemas.openxmlformats.org/spreadsheetml/2006/main" count="100" uniqueCount="52">
  <si>
    <t>**Dotyczy uczniów będących obywatelami Ukrainy, o których mowa w art. 50b ustawy z dnia 12 marca 2022 o pomocy obywatelom Ukrainy w związku z konfliktem zbrojnym na terytorium tego państwa (Dz. U. z 2025, poz.337 z późn. zm.)</t>
  </si>
  <si>
    <t>*Wniosek składany jest w terminie od 1 kwietnia do 10 września 2025 r.</t>
  </si>
  <si>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</si>
  <si>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</si>
  <si>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</si>
  <si>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……………………………………………………………………………………….…………….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</si>
  <si>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</si>
  <si>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</si>
  <si>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</si>
  <si>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</si>
  <si>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</si>
  <si>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</si>
  <si>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1. Prognozowana liczba uczniów będących obywatelami Ukrainy, uczęszczających do danych klas w roku szkolnym 2025/2026**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</si>
  <si>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</si>
  <si>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</si>
  <si>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</si>
  <si>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</si>
  <si>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</si>
  <si>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</si>
  <si>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</si>
  <si>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</si>
  <si>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</si>
  <si>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</si>
  <si>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</si>
  <si>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</si>
  <si>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Prognozowana liczba uczniów będących obywatelami Ukrainy, uczęszczających do danych klas w roku szkolnym 2025/2026, dla których istnieje konieczność zakupu podręczników lub materiałów edukacyjnych**</t>
  </si>
  <si>
    <t xml:space="preserve"> I Środki z Funduszu Pomocy na zakup podręczników lub materiałów edukacyjnych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</si>
  <si>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</si>
  <si>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2025/2026 (dla każdego rodzaju niepełnosprawności należy wypełnić osobny formularz)*</t>
  </si>
  <si>
    <t>Kod TERYT:</t>
  </si>
  <si>
    <t>Nazwa Jednostki samorządu terytorialnego:</t>
  </si>
  <si>
    <t>REGON:</t>
  </si>
  <si>
    <t>Adres:</t>
  </si>
  <si>
    <t>Nazwa szkoły/zespołu szkół:</t>
  </si>
  <si>
    <t>Kwota bazowa</t>
  </si>
  <si>
    <t>Kwota * wskaźnik</t>
  </si>
  <si>
    <t>klasa  VIII</t>
  </si>
  <si>
    <t>j. obcy zaawansowany</t>
  </si>
  <si>
    <t>podr</t>
  </si>
  <si>
    <t>ćw</t>
  </si>
  <si>
    <t>ref</t>
  </si>
  <si>
    <t>WSKAŹNIKI</t>
  </si>
  <si>
    <t>lekki</t>
  </si>
  <si>
    <t>umiarkowany</t>
  </si>
  <si>
    <t>niesłyszący</t>
  </si>
  <si>
    <t>słabosłyszący</t>
  </si>
  <si>
    <t>autyzm</t>
  </si>
  <si>
    <t>słabowidzący 1</t>
  </si>
  <si>
    <t>słabowidzący 2</t>
  </si>
  <si>
    <t>niewidomi 1</t>
  </si>
  <si>
    <t>niewidomi 2</t>
  </si>
  <si>
    <t>KWOTY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</si>
</sst>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Bahnschrift Light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0" fillId="2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0" xfId="1" applyFont="1"/>
    <xf numFmtId="0" fontId="11" fillId="0" borderId="0" xfId="1" applyFont="1" applyFill="1"/>
    <xf numFmtId="0" fontId="12" fillId="0" borderId="0" xfId="1" applyFont="1" applyFill="1" applyBorder="1" applyAlignment="1">
      <alignment horizontal="center" vertical="center"/>
    </xf>
    <xf numFmtId="4" fontId="12" fillId="5" borderId="1" xfId="1" applyNumberFormat="1" applyFont="1" applyFill="1" applyBorder="1" applyAlignment="1">
      <alignment horizontal="center" vertical="center"/>
    </xf>
    <xf numFmtId="4" fontId="12" fillId="6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4" fontId="12" fillId="5" borderId="4" xfId="1" applyNumberFormat="1" applyFont="1" applyFill="1" applyBorder="1" applyAlignment="1">
      <alignment horizontal="center" vertical="center"/>
    </xf>
    <xf numFmtId="4" fontId="12" fillId="6" borderId="4" xfId="1" applyNumberFormat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12" fillId="6" borderId="4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/>
    </xf>
    <xf numFmtId="0" fontId="12" fillId="6" borderId="12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center" vertical="center"/>
    </xf>
    <xf numFmtId="0" fontId="13" fillId="6" borderId="20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4" fontId="12" fillId="5" borderId="15" xfId="1" applyNumberFormat="1" applyFont="1" applyFill="1" applyBorder="1" applyAlignment="1">
      <alignment horizontal="center" vertical="center"/>
    </xf>
    <xf numFmtId="4" fontId="12" fillId="6" borderId="15" xfId="1" applyNumberFormat="1" applyFont="1" applyFill="1" applyBorder="1" applyAlignment="1">
      <alignment horizontal="center" vertical="center"/>
    </xf>
    <xf numFmtId="4" fontId="12" fillId="0" borderId="16" xfId="1" applyNumberFormat="1" applyFont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4" fontId="12" fillId="0" borderId="18" xfId="1" applyNumberFormat="1" applyFont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4" fontId="12" fillId="5" borderId="20" xfId="1" applyNumberFormat="1" applyFont="1" applyFill="1" applyBorder="1" applyAlignment="1">
      <alignment horizontal="center" vertical="center"/>
    </xf>
    <xf numFmtId="4" fontId="12" fillId="6" borderId="20" xfId="1" applyNumberFormat="1" applyFont="1" applyFill="1" applyBorder="1" applyAlignment="1">
      <alignment horizontal="center" vertical="center"/>
    </xf>
    <xf numFmtId="4" fontId="12" fillId="0" borderId="21" xfId="1" applyNumberFormat="1" applyFont="1" applyBorder="1" applyAlignment="1">
      <alignment horizontal="center" vertical="center"/>
    </xf>
    <xf numFmtId="0" fontId="6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1" xfId="0" applyNumberFormat="1" applyFont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164" fontId="5" fillId="0" borderId="2" xfId="0" applyNumberFormat="1" applyFont="1" applyBorder="1"/>
    <xf numFmtId="0" fontId="4" fillId="0" borderId="0" xfId="0" applyFont="1" applyAlignment="1">
      <alignment horizontal="center"/>
    </xf>
    <xf numFmtId="164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3" xfId="1" applyFont="1" applyBorder="1" applyAlignment="1">
      <alignment horizontal="right" vertical="center" textRotation="255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Normalny" xfId="0" builtinId="0"/>
    <cellStyle name="Normalny 2" xfId="1" xr:uid="{ECF07E2E-F014-4912-B7D0-81D6CB215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Arkusz2!$I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57150</xdr:rowOff>
        </xdr:from>
        <xdr:to>
          <xdr:col>10</xdr:col>
          <xdr:colOff>1074207</xdr:colOff>
          <xdr:row>23</xdr:row>
          <xdr:rowOff>83609</xdr:rowOff>
        </xdr:to>
        <xdr:grpSp>
          <xdr:nvGrpSpPr>
            <xdr:cNvPr id="2" name="Grupa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266825" y="2619375"/>
              <a:ext cx="5903382" cy="2693459"/>
              <a:chOff x="7588250" y="2965447"/>
              <a:chExt cx="5905500" cy="2741084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7603066" y="2965447"/>
                <a:ext cx="4269316" cy="2688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 niepełnosprawnością intelektualną w stopniu lekkim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7603067" y="3306234"/>
                <a:ext cx="4269316" cy="2688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 niepełnosprawnością intelektualną w stopniu umiarkowanym lub znacznym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7598833" y="3587751"/>
                <a:ext cx="42693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niesłyszących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7598834" y="3926417"/>
                <a:ext cx="42693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słabosłyszących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7598833" y="4222748"/>
                <a:ext cx="42693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 autyzmem, w tym z zespołem Aspergera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7598828" y="4529667"/>
                <a:ext cx="5894922" cy="3386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słabowidzących, o których mowa w art. 55 ust. 6 pkt 1 ustawy z dnia 27 października 2017 r. o finansowaniu zadań oświatowych (Dz. U. z 2024 r. poz. 754, 1562 i 1572), zwanej dalej „ustawą”</a:t>
                </a:r>
              </a:p>
            </xdr:txBody>
          </xdr:sp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7588250" y="4847167"/>
                <a:ext cx="42693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słabowidzących, o których mowa w art. 55 ust. 6 pkt 2 ustawy</a:t>
                </a:r>
              </a:p>
            </xdr:txBody>
          </xdr:sp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7588250" y="5154083"/>
                <a:ext cx="42693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niewidomych, o których mowa w art. 55 ust. 6 pkt 1 ustawy</a:t>
                </a:r>
              </a:p>
            </xdr:txBody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7588251" y="5439831"/>
                <a:ext cx="42693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niewidomych, o których mowa w art. 55 ust. 6 pkt 3 ustawy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26BF-A644-4362-8775-878C30A5F953}">
  <dimension ref="C2:Y57"/>
  <sheetViews>
    <sheetView tabSelected="1" workbookViewId="0">
      <selection activeCell="C2" sqref="C2:E2"/>
    </sheetView>
  </sheetViews>
  <sheetFormatPr defaultRowHeight="15" x14ac:dyDescent="0.25"/>
  <cols>
    <col min="11" max="11" width="20.570312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1" customWidth="1"/>
  </cols>
  <sheetData>
    <row r="2" spans="3:22" x14ac:dyDescent="0.25">
      <c r="C2" s="53" t="s">
        <v>33</v>
      </c>
      <c r="D2" s="53"/>
      <c r="E2" s="53"/>
    </row>
    <row r="3" spans="3:22" x14ac:dyDescent="0.25">
      <c r="C3" s="7" t="s">
        <v>32</v>
      </c>
    </row>
    <row r="4" spans="3:22" x14ac:dyDescent="0.25">
      <c r="C4" s="7" t="s">
        <v>31</v>
      </c>
    </row>
    <row r="5" spans="3:22" x14ac:dyDescent="0.25">
      <c r="C5" s="13" t="s">
        <v>30</v>
      </c>
    </row>
    <row r="6" spans="3:22" x14ac:dyDescent="0.25">
      <c r="C6" s="12" t="s">
        <v>29</v>
      </c>
    </row>
    <row r="8" spans="3:22" ht="81.75" customHeight="1" x14ac:dyDescent="0.25">
      <c r="C8" s="85" t="s">
        <v>28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11"/>
    </row>
    <row r="9" spans="3:22" x14ac:dyDescent="0.25">
      <c r="C9" s="10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8"/>
      <c r="T9" s="8"/>
      <c r="U9" s="8"/>
      <c r="V9" s="8"/>
    </row>
    <row r="10" spans="3:22" ht="15" customHeight="1" x14ac:dyDescent="0.25">
      <c r="C10" s="58"/>
      <c r="D10" s="58"/>
      <c r="E10" s="58"/>
      <c r="F10" s="58"/>
      <c r="G10" s="58"/>
      <c r="H10" s="58"/>
      <c r="I10" s="58"/>
      <c r="J10" s="58"/>
      <c r="K10" s="58"/>
    </row>
    <row r="11" spans="3:22" ht="15" customHeight="1" x14ac:dyDescent="0.25">
      <c r="C11" s="58"/>
      <c r="D11" s="58"/>
      <c r="E11" s="58"/>
      <c r="F11" s="58"/>
      <c r="G11" s="58"/>
      <c r="H11" s="58"/>
      <c r="I11" s="58"/>
      <c r="J11" s="58"/>
      <c r="K11" s="58"/>
    </row>
    <row r="12" spans="3:22" ht="15" customHeight="1" x14ac:dyDescent="0.25">
      <c r="C12" s="58"/>
      <c r="D12" s="58"/>
      <c r="E12" s="58"/>
      <c r="F12" s="58"/>
      <c r="G12" s="58"/>
      <c r="H12" s="58"/>
      <c r="I12" s="58"/>
      <c r="J12" s="58"/>
      <c r="K12" s="58"/>
    </row>
    <row r="13" spans="3:22" ht="15" customHeight="1" x14ac:dyDescent="0.25">
      <c r="C13" s="58"/>
      <c r="D13" s="58"/>
      <c r="E13" s="58"/>
      <c r="F13" s="58"/>
      <c r="G13" s="58"/>
      <c r="H13" s="58"/>
      <c r="I13" s="58"/>
      <c r="J13" s="58"/>
      <c r="K13" s="58"/>
    </row>
    <row r="14" spans="3:22" ht="15" customHeight="1" x14ac:dyDescent="0.25">
      <c r="C14" s="58"/>
      <c r="D14" s="58"/>
      <c r="E14" s="58"/>
      <c r="F14" s="58"/>
      <c r="G14" s="58"/>
      <c r="H14" s="58"/>
      <c r="I14" s="58"/>
      <c r="J14" s="58"/>
      <c r="K14" s="58"/>
    </row>
    <row r="15" spans="3:22" ht="15" customHeight="1" x14ac:dyDescent="0.25">
      <c r="C15" s="58"/>
      <c r="D15" s="58"/>
      <c r="E15" s="58"/>
      <c r="F15" s="58"/>
      <c r="G15" s="58"/>
      <c r="H15" s="58"/>
      <c r="I15" s="58"/>
      <c r="J15" s="58"/>
      <c r="K15" s="58"/>
    </row>
    <row r="16" spans="3:22" ht="15" customHeight="1" x14ac:dyDescent="0.25">
      <c r="C16" s="58"/>
      <c r="D16" s="58"/>
      <c r="E16" s="58"/>
      <c r="F16" s="58"/>
      <c r="G16" s="58"/>
      <c r="H16" s="58"/>
      <c r="I16" s="58"/>
      <c r="J16" s="58"/>
      <c r="K16" s="58"/>
    </row>
    <row r="17" spans="3:25" ht="15" customHeight="1" x14ac:dyDescent="0.25">
      <c r="C17" s="58"/>
      <c r="D17" s="58"/>
      <c r="E17" s="58"/>
      <c r="F17" s="58"/>
      <c r="G17" s="58"/>
      <c r="H17" s="58"/>
      <c r="I17" s="58"/>
      <c r="J17" s="58"/>
      <c r="K17" s="58"/>
    </row>
    <row r="18" spans="3:25" ht="15" customHeight="1" x14ac:dyDescent="0.25">
      <c r="C18" s="58"/>
      <c r="D18" s="58"/>
      <c r="E18" s="58"/>
      <c r="F18" s="58"/>
      <c r="G18" s="58"/>
      <c r="H18" s="58"/>
      <c r="I18" s="58"/>
      <c r="J18" s="58"/>
      <c r="K18" s="58"/>
    </row>
    <row r="19" spans="3:25" ht="15" customHeight="1" x14ac:dyDescent="0.25">
      <c r="C19" s="58"/>
      <c r="D19" s="58"/>
      <c r="E19" s="58"/>
      <c r="F19" s="58"/>
      <c r="G19" s="58"/>
      <c r="H19" s="58"/>
      <c r="I19" s="58"/>
      <c r="J19" s="58"/>
      <c r="K19" s="58"/>
    </row>
    <row r="20" spans="3:25" ht="15" customHeight="1" x14ac:dyDescent="0.25">
      <c r="C20" s="58"/>
      <c r="D20" s="58"/>
      <c r="E20" s="58"/>
      <c r="F20" s="58"/>
      <c r="G20" s="58"/>
      <c r="H20" s="58"/>
      <c r="I20" s="58"/>
      <c r="J20" s="58"/>
      <c r="K20" s="58"/>
    </row>
    <row r="21" spans="3:25" ht="15" customHeight="1" x14ac:dyDescent="0.25">
      <c r="C21" s="58"/>
      <c r="D21" s="58"/>
      <c r="E21" s="58"/>
      <c r="F21" s="58"/>
      <c r="G21" s="58"/>
      <c r="H21" s="58"/>
      <c r="I21" s="58"/>
      <c r="J21" s="58"/>
      <c r="K21" s="58"/>
    </row>
    <row r="22" spans="3:25" ht="15" customHeight="1" x14ac:dyDescent="0.25">
      <c r="C22" s="58"/>
      <c r="D22" s="58"/>
      <c r="E22" s="58"/>
      <c r="F22" s="58"/>
      <c r="G22" s="58"/>
      <c r="H22" s="58"/>
      <c r="I22" s="58"/>
      <c r="J22" s="58"/>
      <c r="K22" s="58"/>
    </row>
    <row r="23" spans="3:25" ht="15" customHeight="1" x14ac:dyDescent="0.25">
      <c r="C23" s="58"/>
      <c r="D23" s="58"/>
      <c r="E23" s="58"/>
      <c r="F23" s="58"/>
      <c r="G23" s="58"/>
      <c r="H23" s="58"/>
      <c r="I23" s="58"/>
      <c r="J23" s="58"/>
      <c r="K23" s="58"/>
    </row>
    <row r="24" spans="3:25" ht="15" customHeight="1" x14ac:dyDescent="0.25">
      <c r="C24" s="58"/>
      <c r="D24" s="58"/>
      <c r="E24" s="58"/>
      <c r="F24" s="58"/>
      <c r="G24" s="58"/>
      <c r="H24" s="58"/>
      <c r="I24" s="58"/>
      <c r="J24" s="58"/>
      <c r="K24" s="58"/>
    </row>
    <row r="26" spans="3:25" ht="31.5" customHeight="1" x14ac:dyDescent="0.25">
      <c r="D26" s="59" t="s">
        <v>26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1"/>
      <c r="W26" s="53"/>
      <c r="X26" s="53"/>
      <c r="Y26" s="53"/>
    </row>
    <row r="27" spans="3:25" x14ac:dyDescent="0.25">
      <c r="D27" s="88"/>
      <c r="E27" s="89"/>
      <c r="F27" s="89"/>
      <c r="G27" s="89"/>
      <c r="H27" s="89"/>
      <c r="I27" s="89"/>
      <c r="J27" s="89"/>
      <c r="K27" s="90"/>
      <c r="L27" s="94" t="s">
        <v>21</v>
      </c>
      <c r="M27" s="95"/>
      <c r="N27" s="95"/>
      <c r="O27" s="95"/>
      <c r="P27" s="95"/>
      <c r="Q27" s="95"/>
      <c r="R27" s="95"/>
      <c r="S27" s="96"/>
      <c r="W27" s="7"/>
    </row>
    <row r="28" spans="3:25" x14ac:dyDescent="0.25">
      <c r="D28" s="91"/>
      <c r="E28" s="92"/>
      <c r="F28" s="92"/>
      <c r="G28" s="92"/>
      <c r="H28" s="92"/>
      <c r="I28" s="92"/>
      <c r="J28" s="92"/>
      <c r="K28" s="93"/>
      <c r="L28" s="6" t="s">
        <v>20</v>
      </c>
      <c r="M28" s="6" t="s">
        <v>19</v>
      </c>
      <c r="N28" s="6" t="s">
        <v>18</v>
      </c>
      <c r="O28" s="6" t="s">
        <v>17</v>
      </c>
      <c r="P28" s="6" t="s">
        <v>16</v>
      </c>
      <c r="Q28" s="6" t="s">
        <v>15</v>
      </c>
      <c r="R28" s="6" t="s">
        <v>14</v>
      </c>
      <c r="S28" s="6" t="s">
        <v>13</v>
      </c>
      <c r="W28" s="7"/>
    </row>
    <row r="29" spans="3:25" ht="45.75" customHeight="1" x14ac:dyDescent="0.25">
      <c r="D29" s="62" t="s">
        <v>12</v>
      </c>
      <c r="E29" s="63"/>
      <c r="F29" s="63"/>
      <c r="G29" s="63"/>
      <c r="H29" s="63"/>
      <c r="I29" s="63"/>
      <c r="J29" s="63"/>
      <c r="K29" s="64"/>
      <c r="L29" s="98"/>
      <c r="M29" s="99"/>
      <c r="N29" s="100"/>
      <c r="O29" s="98"/>
      <c r="P29" s="99"/>
      <c r="Q29" s="100"/>
      <c r="R29" s="98"/>
      <c r="S29" s="99"/>
    </row>
    <row r="30" spans="3:25" ht="43.5" customHeight="1" x14ac:dyDescent="0.25">
      <c r="D30" s="62" t="s">
        <v>25</v>
      </c>
      <c r="E30" s="63"/>
      <c r="F30" s="63"/>
      <c r="G30" s="63"/>
      <c r="H30" s="63"/>
      <c r="I30" s="63"/>
      <c r="J30" s="63"/>
      <c r="K30" s="64"/>
      <c r="L30" s="100"/>
      <c r="M30" s="100"/>
      <c r="N30" s="98"/>
      <c r="O30" s="100"/>
      <c r="P30" s="100"/>
      <c r="Q30" s="98"/>
      <c r="R30" s="100"/>
      <c r="S30" s="14"/>
    </row>
    <row r="31" spans="3:25" ht="121.5" customHeight="1" x14ac:dyDescent="0.25">
      <c r="D31" s="65" t="s">
        <v>24</v>
      </c>
      <c r="E31" s="66"/>
      <c r="F31" s="66"/>
      <c r="G31" s="66"/>
      <c r="H31" s="66"/>
      <c r="I31" s="66"/>
      <c r="J31" s="66"/>
      <c r="K31" s="66"/>
      <c r="L31" s="5">
        <f>L30*Arkusz2!C6</f>
        <v>0</v>
      </c>
      <c r="M31" s="5">
        <f>M30*Arkusz2!D6</f>
        <v>0</v>
      </c>
      <c r="N31" s="5">
        <f>N29*Arkusz2!E6</f>
        <v>0</v>
      </c>
      <c r="O31" s="5">
        <f>O30*Arkusz2!F6</f>
        <v>0</v>
      </c>
      <c r="P31" s="5">
        <f>P30*Arkusz2!G6</f>
        <v>0</v>
      </c>
      <c r="Q31" s="5">
        <f>Q29*Arkusz2!H6</f>
        <v>0</v>
      </c>
      <c r="R31" s="5">
        <f>R30*Arkusz2!I6</f>
        <v>0</v>
      </c>
      <c r="S31" s="5">
        <f>S30*Arkusz2!J6</f>
        <v>0</v>
      </c>
    </row>
    <row r="32" spans="3:25" ht="28.5" customHeight="1" x14ac:dyDescent="0.25">
      <c r="D32" s="62" t="s">
        <v>23</v>
      </c>
      <c r="E32" s="63"/>
      <c r="F32" s="63"/>
      <c r="G32" s="63"/>
      <c r="H32" s="63"/>
      <c r="I32" s="63"/>
      <c r="J32" s="63"/>
      <c r="K32" s="64"/>
      <c r="L32" s="82">
        <f>SUM(L31:S31)</f>
        <v>0</v>
      </c>
      <c r="M32" s="83"/>
      <c r="N32" s="83"/>
      <c r="O32" s="83"/>
      <c r="P32" s="83"/>
      <c r="Q32" s="83"/>
      <c r="R32" s="83"/>
      <c r="S32" s="84"/>
    </row>
    <row r="36" spans="4:19" ht="32.25" customHeight="1" x14ac:dyDescent="0.25">
      <c r="D36" s="59" t="s">
        <v>22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</row>
    <row r="37" spans="4:19" x14ac:dyDescent="0.25">
      <c r="D37" s="67"/>
      <c r="E37" s="68"/>
      <c r="F37" s="68"/>
      <c r="G37" s="68"/>
      <c r="H37" s="68"/>
      <c r="I37" s="68"/>
      <c r="J37" s="68"/>
      <c r="K37" s="69"/>
      <c r="L37" s="73" t="s">
        <v>21</v>
      </c>
      <c r="M37" s="73"/>
      <c r="N37" s="73"/>
      <c r="O37" s="73"/>
      <c r="P37" s="73"/>
      <c r="Q37" s="73"/>
      <c r="R37" s="73"/>
      <c r="S37" s="73"/>
    </row>
    <row r="38" spans="4:19" x14ac:dyDescent="0.25">
      <c r="D38" s="70"/>
      <c r="E38" s="71"/>
      <c r="F38" s="71"/>
      <c r="G38" s="71"/>
      <c r="H38" s="71"/>
      <c r="I38" s="71"/>
      <c r="J38" s="71"/>
      <c r="K38" s="72"/>
      <c r="L38" s="6" t="s">
        <v>20</v>
      </c>
      <c r="M38" s="6" t="s">
        <v>19</v>
      </c>
      <c r="N38" s="6" t="s">
        <v>18</v>
      </c>
      <c r="O38" s="6" t="s">
        <v>17</v>
      </c>
      <c r="P38" s="6" t="s">
        <v>16</v>
      </c>
      <c r="Q38" s="6" t="s">
        <v>15</v>
      </c>
      <c r="R38" s="6" t="s">
        <v>14</v>
      </c>
      <c r="S38" s="6" t="s">
        <v>13</v>
      </c>
    </row>
    <row r="39" spans="4:19" ht="42.75" customHeight="1" x14ac:dyDescent="0.25">
      <c r="D39" s="62" t="s">
        <v>12</v>
      </c>
      <c r="E39" s="63"/>
      <c r="F39" s="63"/>
      <c r="G39" s="63"/>
      <c r="H39" s="63"/>
      <c r="I39" s="63"/>
      <c r="J39" s="63"/>
      <c r="K39" s="64"/>
      <c r="L39" s="14"/>
      <c r="M39" s="14"/>
      <c r="N39" s="14"/>
      <c r="O39" s="14"/>
      <c r="P39" s="14"/>
      <c r="Q39" s="14"/>
      <c r="R39" s="14"/>
      <c r="S39" s="14"/>
    </row>
    <row r="40" spans="4:19" ht="79.5" customHeight="1" x14ac:dyDescent="0.25">
      <c r="D40" s="65" t="s">
        <v>11</v>
      </c>
      <c r="E40" s="66"/>
      <c r="F40" s="66"/>
      <c r="G40" s="66"/>
      <c r="H40" s="66"/>
      <c r="I40" s="66"/>
      <c r="J40" s="66"/>
      <c r="K40" s="66"/>
      <c r="L40" s="5">
        <f>L39*Arkusz2!K6</f>
        <v>0</v>
      </c>
      <c r="M40" s="5">
        <f>M39*Arkusz2!L6</f>
        <v>0</v>
      </c>
      <c r="N40" s="5">
        <f>N39*Arkusz2!M6</f>
        <v>0</v>
      </c>
      <c r="O40" s="5">
        <f>O39*Arkusz2!N6</f>
        <v>0</v>
      </c>
      <c r="P40" s="5">
        <f>P39*Arkusz2!O6</f>
        <v>0</v>
      </c>
      <c r="Q40" s="5">
        <f>Q39*Arkusz2!P6</f>
        <v>0</v>
      </c>
      <c r="R40" s="5">
        <f>R39*Arkusz2!Q6</f>
        <v>0</v>
      </c>
      <c r="S40" s="5">
        <f>S39*Arkusz2!R6</f>
        <v>0</v>
      </c>
    </row>
    <row r="41" spans="4:19" ht="28.5" customHeight="1" x14ac:dyDescent="0.25">
      <c r="D41" s="62" t="s">
        <v>10</v>
      </c>
      <c r="E41" s="63"/>
      <c r="F41" s="63"/>
      <c r="G41" s="63"/>
      <c r="H41" s="63"/>
      <c r="I41" s="63"/>
      <c r="J41" s="63"/>
      <c r="K41" s="64"/>
      <c r="L41" s="82">
        <f>SUM(L40:S40)</f>
        <v>0</v>
      </c>
      <c r="M41" s="83"/>
      <c r="N41" s="83"/>
      <c r="O41" s="83"/>
      <c r="P41" s="83"/>
      <c r="Q41" s="83"/>
      <c r="R41" s="83"/>
      <c r="S41" s="84"/>
    </row>
    <row r="42" spans="4:19" x14ac:dyDescent="0.25">
      <c r="D42" s="4"/>
      <c r="E42" s="4"/>
      <c r="F42" s="4"/>
      <c r="G42" s="4"/>
      <c r="H42" s="4"/>
      <c r="I42" s="4"/>
      <c r="J42" s="4"/>
      <c r="K42" s="4"/>
      <c r="L42" s="3"/>
      <c r="M42" s="3"/>
      <c r="N42" s="3"/>
      <c r="O42" s="3"/>
      <c r="P42" s="3"/>
      <c r="Q42" s="3"/>
      <c r="R42" s="3"/>
      <c r="S42" s="3"/>
    </row>
    <row r="43" spans="4:19" ht="18.75" x14ac:dyDescent="0.25">
      <c r="D43" s="59" t="s">
        <v>9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1"/>
    </row>
    <row r="44" spans="4:19" ht="18.75" x14ac:dyDescent="0.3">
      <c r="D44" s="59" t="s">
        <v>8</v>
      </c>
      <c r="E44" s="60"/>
      <c r="F44" s="60"/>
      <c r="G44" s="60"/>
      <c r="H44" s="60"/>
      <c r="I44" s="60"/>
      <c r="J44" s="60"/>
      <c r="K44" s="61"/>
      <c r="L44" s="57">
        <f>L32</f>
        <v>0</v>
      </c>
      <c r="M44" s="57"/>
      <c r="N44" s="57"/>
      <c r="O44" s="57"/>
      <c r="P44" s="57"/>
      <c r="Q44" s="57"/>
      <c r="R44" s="57"/>
      <c r="S44" s="57"/>
    </row>
    <row r="45" spans="4:19" ht="18.75" x14ac:dyDescent="0.3">
      <c r="D45" s="75" t="s">
        <v>7</v>
      </c>
      <c r="E45" s="76"/>
      <c r="F45" s="76"/>
      <c r="G45" s="76"/>
      <c r="H45" s="76"/>
      <c r="I45" s="76"/>
      <c r="J45" s="76"/>
      <c r="K45" s="77"/>
      <c r="L45" s="78">
        <f>L41</f>
        <v>0</v>
      </c>
      <c r="M45" s="79"/>
      <c r="N45" s="79"/>
      <c r="O45" s="79"/>
      <c r="P45" s="79"/>
      <c r="Q45" s="79"/>
      <c r="R45" s="79"/>
      <c r="S45" s="80"/>
    </row>
    <row r="46" spans="4:19" ht="18.75" x14ac:dyDescent="0.3">
      <c r="D46" s="54" t="s">
        <v>6</v>
      </c>
      <c r="E46" s="55"/>
      <c r="F46" s="55"/>
      <c r="G46" s="55"/>
      <c r="H46" s="55"/>
      <c r="I46" s="55"/>
      <c r="J46" s="55"/>
      <c r="K46" s="56"/>
      <c r="L46" s="57">
        <f>SUM(L44:S45)</f>
        <v>0</v>
      </c>
      <c r="M46" s="57"/>
      <c r="N46" s="57"/>
      <c r="O46" s="57"/>
      <c r="P46" s="57"/>
      <c r="Q46" s="57"/>
      <c r="R46" s="57"/>
      <c r="S46" s="57"/>
    </row>
    <row r="49" spans="4:19" x14ac:dyDescent="0.25">
      <c r="D49" s="58" t="s">
        <v>5</v>
      </c>
      <c r="E49" s="58"/>
      <c r="F49" s="58"/>
      <c r="G49" s="58"/>
      <c r="H49" s="58"/>
      <c r="I49" s="58"/>
    </row>
    <row r="50" spans="4:19" x14ac:dyDescent="0.25">
      <c r="D50" s="81" t="s">
        <v>4</v>
      </c>
      <c r="E50" s="81"/>
      <c r="F50" s="81"/>
      <c r="G50" s="81"/>
      <c r="H50" s="81"/>
      <c r="I50" s="81"/>
    </row>
    <row r="52" spans="4:19" x14ac:dyDescent="0.25">
      <c r="P52" t="s">
        <v>3</v>
      </c>
    </row>
    <row r="53" spans="4:19" x14ac:dyDescent="0.25">
      <c r="D53" s="2"/>
      <c r="E53" s="2"/>
      <c r="P53" s="86" t="s">
        <v>2</v>
      </c>
      <c r="Q53" s="86"/>
      <c r="R53" s="86"/>
      <c r="S53" s="86"/>
    </row>
    <row r="55" spans="4:19" x14ac:dyDescent="0.25">
      <c r="G55" s="1"/>
      <c r="H55" s="1"/>
      <c r="I55" s="1"/>
    </row>
    <row r="56" spans="4:19" ht="15" customHeight="1" x14ac:dyDescent="0.25">
      <c r="D56" s="87" t="s">
        <v>1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</row>
    <row r="57" spans="4:19" ht="27.6" customHeight="1" x14ac:dyDescent="0.25">
      <c r="D57" s="74" t="s">
        <v>0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</row>
  </sheetData>
  <mergeCells count="31">
    <mergeCell ref="W26:Y26"/>
    <mergeCell ref="P53:S53"/>
    <mergeCell ref="D56:S56"/>
    <mergeCell ref="D41:K41"/>
    <mergeCell ref="L41:S41"/>
    <mergeCell ref="D27:K28"/>
    <mergeCell ref="L27:S27"/>
    <mergeCell ref="D29:K29"/>
    <mergeCell ref="D43:S43"/>
    <mergeCell ref="D44:K44"/>
    <mergeCell ref="D57:S57"/>
    <mergeCell ref="L44:S44"/>
    <mergeCell ref="D45:K45"/>
    <mergeCell ref="L45:S45"/>
    <mergeCell ref="D32:K32"/>
    <mergeCell ref="D50:I50"/>
    <mergeCell ref="D40:K40"/>
    <mergeCell ref="L32:S32"/>
    <mergeCell ref="C2:E2"/>
    <mergeCell ref="D46:K46"/>
    <mergeCell ref="L46:S46"/>
    <mergeCell ref="D49:I49"/>
    <mergeCell ref="D26:S26"/>
    <mergeCell ref="D30:K30"/>
    <mergeCell ref="D31:K31"/>
    <mergeCell ref="D36:S36"/>
    <mergeCell ref="D37:K38"/>
    <mergeCell ref="L37:S37"/>
    <mergeCell ref="D39:K39"/>
    <mergeCell ref="C8:S8"/>
    <mergeCell ref="C10:K24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66675</xdr:colOff>
                    <xdr:row>9</xdr:row>
                    <xdr:rowOff>57150</xdr:rowOff>
                  </from>
                  <to>
                    <xdr:col>9</xdr:col>
                    <xdr:colOff>66675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</xdr:col>
                    <xdr:colOff>66675</xdr:colOff>
                    <xdr:row>11</xdr:row>
                    <xdr:rowOff>9525</xdr:rowOff>
                  </from>
                  <to>
                    <xdr:col>9</xdr:col>
                    <xdr:colOff>66675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95250</xdr:rowOff>
                  </from>
                  <to>
                    <xdr:col>9</xdr:col>
                    <xdr:colOff>57150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47625</xdr:rowOff>
                  </from>
                  <to>
                    <xdr:col>9</xdr:col>
                    <xdr:colOff>57150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2</xdr:col>
                    <xdr:colOff>57150</xdr:colOff>
                    <xdr:row>15</xdr:row>
                    <xdr:rowOff>152400</xdr:rowOff>
                  </from>
                  <to>
                    <xdr:col>9</xdr:col>
                    <xdr:colOff>57150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66675</xdr:rowOff>
                  </from>
                  <to>
                    <xdr:col>10</xdr:col>
                    <xdr:colOff>1076325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2</xdr:col>
                    <xdr:colOff>47625</xdr:colOff>
                    <xdr:row>19</xdr:row>
                    <xdr:rowOff>0</xdr:rowOff>
                  </from>
                  <to>
                    <xdr:col>9</xdr:col>
                    <xdr:colOff>47625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2</xdr:col>
                    <xdr:colOff>47625</xdr:colOff>
                    <xdr:row>20</xdr:row>
                    <xdr:rowOff>114300</xdr:rowOff>
                  </from>
                  <to>
                    <xdr:col>9</xdr:col>
                    <xdr:colOff>47625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2</xdr:col>
                    <xdr:colOff>47625</xdr:colOff>
                    <xdr:row>22</xdr:row>
                    <xdr:rowOff>9525</xdr:rowOff>
                  </from>
                  <to>
                    <xdr:col>9</xdr:col>
                    <xdr:colOff>47625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2494-F0CE-410B-BE45-A3C15E2263F1}">
  <dimension ref="A2:S26"/>
  <sheetViews>
    <sheetView workbookViewId="0">
      <selection activeCell="C4" sqref="C4"/>
    </sheetView>
  </sheetViews>
  <sheetFormatPr defaultRowHeight="15" x14ac:dyDescent="0.25"/>
  <cols>
    <col min="1" max="1" width="31.5703125" style="15" customWidth="1"/>
    <col min="2" max="2" width="35.42578125" style="15" customWidth="1"/>
    <col min="3" max="8" width="10" style="15" customWidth="1"/>
    <col min="9" max="9" width="10.42578125" style="15" customWidth="1"/>
    <col min="10" max="10" width="10" style="15" customWidth="1"/>
    <col min="11" max="16384" width="9.140625" style="15"/>
  </cols>
  <sheetData>
    <row r="2" spans="1:19" x14ac:dyDescent="0.25">
      <c r="I2" s="15">
        <v>1</v>
      </c>
    </row>
    <row r="4" spans="1:19" x14ac:dyDescent="0.25">
      <c r="C4" s="15" t="str">
        <f>ADDRESS(ROW(C6),COLUMN(C6))</f>
        <v>$C$6</v>
      </c>
      <c r="D4" s="15" t="str">
        <f t="shared" ref="D4:S4" si="0">ADDRESS(ROW(D6),COLUMN(D6))</f>
        <v>$D$6</v>
      </c>
      <c r="E4" s="15" t="str">
        <f t="shared" si="0"/>
        <v>$E$6</v>
      </c>
      <c r="F4" s="15" t="str">
        <f t="shared" si="0"/>
        <v>$F$6</v>
      </c>
      <c r="G4" s="15" t="str">
        <f t="shared" si="0"/>
        <v>$G$6</v>
      </c>
      <c r="H4" s="15" t="str">
        <f t="shared" si="0"/>
        <v>$H$6</v>
      </c>
      <c r="I4" s="15" t="str">
        <f t="shared" si="0"/>
        <v>$I$6</v>
      </c>
      <c r="J4" s="15" t="str">
        <f t="shared" si="0"/>
        <v>$J$6</v>
      </c>
      <c r="K4" s="15" t="str">
        <f t="shared" si="0"/>
        <v>$K$6</v>
      </c>
      <c r="L4" s="15" t="str">
        <f t="shared" si="0"/>
        <v>$L$6</v>
      </c>
      <c r="M4" s="15" t="str">
        <f t="shared" si="0"/>
        <v>$M$6</v>
      </c>
      <c r="N4" s="15" t="str">
        <f t="shared" si="0"/>
        <v>$N$6</v>
      </c>
      <c r="O4" s="15" t="str">
        <f t="shared" si="0"/>
        <v>$O$6</v>
      </c>
      <c r="P4" s="15" t="str">
        <f t="shared" si="0"/>
        <v>$P$6</v>
      </c>
      <c r="Q4" s="15" t="str">
        <f t="shared" si="0"/>
        <v>$Q$6</v>
      </c>
      <c r="R4" s="15" t="str">
        <f t="shared" si="0"/>
        <v>$R$6</v>
      </c>
      <c r="S4" s="15" t="str">
        <f t="shared" si="0"/>
        <v>$S$6</v>
      </c>
    </row>
    <row r="5" spans="1:19" x14ac:dyDescent="0.25">
      <c r="A5" s="16"/>
      <c r="B5" s="17" t="s">
        <v>34</v>
      </c>
      <c r="C5" s="18">
        <v>98.01</v>
      </c>
      <c r="D5" s="18">
        <v>98.01</v>
      </c>
      <c r="E5" s="18">
        <v>98.01</v>
      </c>
      <c r="F5" s="18">
        <v>183.15</v>
      </c>
      <c r="G5" s="18">
        <v>235.62</v>
      </c>
      <c r="H5" s="18">
        <v>235.62</v>
      </c>
      <c r="I5" s="18">
        <v>326.7</v>
      </c>
      <c r="J5" s="18">
        <v>326.7</v>
      </c>
      <c r="K5" s="19">
        <v>54.45</v>
      </c>
      <c r="L5" s="19">
        <v>54.45</v>
      </c>
      <c r="M5" s="19">
        <v>54.45</v>
      </c>
      <c r="N5" s="19">
        <v>27.23</v>
      </c>
      <c r="O5" s="19">
        <v>27.23</v>
      </c>
      <c r="P5" s="19">
        <v>27.23</v>
      </c>
      <c r="Q5" s="19">
        <v>27.23</v>
      </c>
      <c r="R5" s="19">
        <v>27.23</v>
      </c>
      <c r="S5" s="20">
        <v>24.75</v>
      </c>
    </row>
    <row r="6" spans="1:19" x14ac:dyDescent="0.25">
      <c r="A6" s="16"/>
      <c r="B6" s="17" t="s">
        <v>35</v>
      </c>
      <c r="C6" s="18">
        <f>INDEX(C18:C26,$I$2)</f>
        <v>274.43</v>
      </c>
      <c r="D6" s="21">
        <f t="shared" ref="D6:S6" si="1">INDEX(D18:D26,$I$2)</f>
        <v>274.43</v>
      </c>
      <c r="E6" s="21">
        <f t="shared" si="1"/>
        <v>274.43</v>
      </c>
      <c r="F6" s="21">
        <f t="shared" si="1"/>
        <v>384.62</v>
      </c>
      <c r="G6" s="21">
        <f t="shared" si="1"/>
        <v>494.8</v>
      </c>
      <c r="H6" s="21">
        <f t="shared" si="1"/>
        <v>494.8</v>
      </c>
      <c r="I6" s="21">
        <f t="shared" si="1"/>
        <v>686.07</v>
      </c>
      <c r="J6" s="21">
        <f t="shared" si="1"/>
        <v>686.07</v>
      </c>
      <c r="K6" s="19">
        <f t="shared" si="1"/>
        <v>136.13</v>
      </c>
      <c r="L6" s="22">
        <f t="shared" si="1"/>
        <v>136.13</v>
      </c>
      <c r="M6" s="22">
        <f t="shared" si="1"/>
        <v>136.13</v>
      </c>
      <c r="N6" s="22">
        <f t="shared" si="1"/>
        <v>68.08</v>
      </c>
      <c r="O6" s="22">
        <f t="shared" si="1"/>
        <v>68.08</v>
      </c>
      <c r="P6" s="22">
        <f t="shared" si="1"/>
        <v>68.08</v>
      </c>
      <c r="Q6" s="22">
        <f t="shared" si="1"/>
        <v>68.08</v>
      </c>
      <c r="R6" s="22">
        <f t="shared" si="1"/>
        <v>68.08</v>
      </c>
      <c r="S6" s="20">
        <f t="shared" si="1"/>
        <v>51.98</v>
      </c>
    </row>
    <row r="7" spans="1:19" ht="36" x14ac:dyDescent="0.25">
      <c r="A7" s="16"/>
      <c r="B7" s="17"/>
      <c r="C7" s="23" t="s">
        <v>20</v>
      </c>
      <c r="D7" s="24" t="s">
        <v>19</v>
      </c>
      <c r="E7" s="24" t="s">
        <v>18</v>
      </c>
      <c r="F7" s="24" t="s">
        <v>17</v>
      </c>
      <c r="G7" s="24" t="s">
        <v>16</v>
      </c>
      <c r="H7" s="24" t="s">
        <v>15</v>
      </c>
      <c r="I7" s="24" t="s">
        <v>14</v>
      </c>
      <c r="J7" s="24" t="s">
        <v>36</v>
      </c>
      <c r="K7" s="25" t="s">
        <v>20</v>
      </c>
      <c r="L7" s="26" t="s">
        <v>19</v>
      </c>
      <c r="M7" s="26" t="s">
        <v>18</v>
      </c>
      <c r="N7" s="26" t="s">
        <v>17</v>
      </c>
      <c r="O7" s="26" t="s">
        <v>16</v>
      </c>
      <c r="P7" s="26" t="s">
        <v>15</v>
      </c>
      <c r="Q7" s="26" t="s">
        <v>14</v>
      </c>
      <c r="R7" s="26" t="s">
        <v>36</v>
      </c>
      <c r="S7" s="27" t="s">
        <v>37</v>
      </c>
    </row>
    <row r="8" spans="1:19" ht="15.75" thickBot="1" x14ac:dyDescent="0.3">
      <c r="A8" s="16"/>
      <c r="B8" s="17"/>
      <c r="C8" s="28" t="s">
        <v>38</v>
      </c>
      <c r="D8" s="28" t="s">
        <v>38</v>
      </c>
      <c r="E8" s="28" t="s">
        <v>38</v>
      </c>
      <c r="F8" s="28" t="s">
        <v>38</v>
      </c>
      <c r="G8" s="28" t="s">
        <v>38</v>
      </c>
      <c r="H8" s="28" t="s">
        <v>38</v>
      </c>
      <c r="I8" s="28" t="s">
        <v>38</v>
      </c>
      <c r="J8" s="28" t="s">
        <v>38</v>
      </c>
      <c r="K8" s="29" t="s">
        <v>39</v>
      </c>
      <c r="L8" s="29" t="s">
        <v>39</v>
      </c>
      <c r="M8" s="29" t="s">
        <v>39</v>
      </c>
      <c r="N8" s="29" t="s">
        <v>39</v>
      </c>
      <c r="O8" s="29" t="s">
        <v>39</v>
      </c>
      <c r="P8" s="29" t="s">
        <v>39</v>
      </c>
      <c r="Q8" s="29" t="s">
        <v>39</v>
      </c>
      <c r="R8" s="29" t="s">
        <v>39</v>
      </c>
      <c r="S8" s="30" t="s">
        <v>40</v>
      </c>
    </row>
    <row r="9" spans="1:19" x14ac:dyDescent="0.25">
      <c r="A9" s="97" t="s">
        <v>41</v>
      </c>
      <c r="B9" s="31" t="s">
        <v>42</v>
      </c>
      <c r="C9" s="32">
        <v>2.8</v>
      </c>
      <c r="D9" s="32">
        <v>2.8</v>
      </c>
      <c r="E9" s="32">
        <v>2.8</v>
      </c>
      <c r="F9" s="32">
        <v>2.1</v>
      </c>
      <c r="G9" s="32">
        <v>2.1</v>
      </c>
      <c r="H9" s="32">
        <v>2.1</v>
      </c>
      <c r="I9" s="32">
        <v>2.1</v>
      </c>
      <c r="J9" s="32">
        <v>2.1</v>
      </c>
      <c r="K9" s="33">
        <v>2.5</v>
      </c>
      <c r="L9" s="33">
        <v>2.5</v>
      </c>
      <c r="M9" s="33">
        <v>2.5</v>
      </c>
      <c r="N9" s="33">
        <v>2.5</v>
      </c>
      <c r="O9" s="33">
        <v>2.5</v>
      </c>
      <c r="P9" s="33">
        <v>2.5</v>
      </c>
      <c r="Q9" s="33">
        <v>2.5</v>
      </c>
      <c r="R9" s="33">
        <v>2.5</v>
      </c>
      <c r="S9" s="34">
        <v>2.1</v>
      </c>
    </row>
    <row r="10" spans="1:19" x14ac:dyDescent="0.25">
      <c r="A10" s="97"/>
      <c r="B10" s="35" t="s">
        <v>43</v>
      </c>
      <c r="C10" s="36">
        <v>2</v>
      </c>
      <c r="D10" s="36">
        <v>2</v>
      </c>
      <c r="E10" s="36">
        <v>2</v>
      </c>
      <c r="F10" s="36">
        <v>2</v>
      </c>
      <c r="G10" s="36">
        <v>2</v>
      </c>
      <c r="H10" s="36">
        <v>2</v>
      </c>
      <c r="I10" s="36">
        <v>2</v>
      </c>
      <c r="J10" s="36">
        <v>2</v>
      </c>
      <c r="K10" s="37">
        <v>2.8</v>
      </c>
      <c r="L10" s="37">
        <v>2.8</v>
      </c>
      <c r="M10" s="37">
        <v>2.8</v>
      </c>
      <c r="N10" s="37">
        <v>2.8</v>
      </c>
      <c r="O10" s="37">
        <v>2.8</v>
      </c>
      <c r="P10" s="37">
        <v>2.8</v>
      </c>
      <c r="Q10" s="37">
        <v>2.8</v>
      </c>
      <c r="R10" s="37">
        <v>2.8</v>
      </c>
      <c r="S10" s="38">
        <v>1</v>
      </c>
    </row>
    <row r="11" spans="1:19" x14ac:dyDescent="0.25">
      <c r="A11" s="97"/>
      <c r="B11" s="35" t="s">
        <v>44</v>
      </c>
      <c r="C11" s="36">
        <v>2.8</v>
      </c>
      <c r="D11" s="36">
        <v>2.8</v>
      </c>
      <c r="E11" s="36">
        <v>2.8</v>
      </c>
      <c r="F11" s="36">
        <v>2.1</v>
      </c>
      <c r="G11" s="36">
        <v>2.1</v>
      </c>
      <c r="H11" s="36">
        <v>2.1</v>
      </c>
      <c r="I11" s="36">
        <v>2.1</v>
      </c>
      <c r="J11" s="36">
        <v>2.1</v>
      </c>
      <c r="K11" s="37">
        <v>2.8</v>
      </c>
      <c r="L11" s="37">
        <v>2.8</v>
      </c>
      <c r="M11" s="37">
        <v>2.8</v>
      </c>
      <c r="N11" s="37">
        <v>2.8</v>
      </c>
      <c r="O11" s="37">
        <v>2.8</v>
      </c>
      <c r="P11" s="37">
        <v>2.8</v>
      </c>
      <c r="Q11" s="37">
        <v>2.8</v>
      </c>
      <c r="R11" s="37">
        <v>2.8</v>
      </c>
      <c r="S11" s="38">
        <v>2.1</v>
      </c>
    </row>
    <row r="12" spans="1:19" x14ac:dyDescent="0.25">
      <c r="A12" s="97"/>
      <c r="B12" s="35" t="s">
        <v>45</v>
      </c>
      <c r="C12" s="36">
        <v>2.8</v>
      </c>
      <c r="D12" s="36">
        <v>2.8</v>
      </c>
      <c r="E12" s="36">
        <v>2.8</v>
      </c>
      <c r="F12" s="36">
        <v>2.1</v>
      </c>
      <c r="G12" s="36">
        <v>2.1</v>
      </c>
      <c r="H12" s="36">
        <v>2.1</v>
      </c>
      <c r="I12" s="36">
        <v>2.1</v>
      </c>
      <c r="J12" s="36">
        <v>2.1</v>
      </c>
      <c r="K12" s="37">
        <v>2.5</v>
      </c>
      <c r="L12" s="37">
        <v>2.5</v>
      </c>
      <c r="M12" s="37">
        <v>2.5</v>
      </c>
      <c r="N12" s="37">
        <v>2.5</v>
      </c>
      <c r="O12" s="37">
        <v>2.5</v>
      </c>
      <c r="P12" s="37">
        <v>2.5</v>
      </c>
      <c r="Q12" s="37">
        <v>2.5</v>
      </c>
      <c r="R12" s="37">
        <v>2.5</v>
      </c>
      <c r="S12" s="38">
        <v>2.1</v>
      </c>
    </row>
    <row r="13" spans="1:19" x14ac:dyDescent="0.25">
      <c r="A13" s="97"/>
      <c r="B13" s="35" t="s">
        <v>46</v>
      </c>
      <c r="C13" s="36">
        <v>2.8</v>
      </c>
      <c r="D13" s="36">
        <v>2.8</v>
      </c>
      <c r="E13" s="36">
        <v>2.8</v>
      </c>
      <c r="F13" s="36">
        <v>2.1</v>
      </c>
      <c r="G13" s="36">
        <v>2.1</v>
      </c>
      <c r="H13" s="36">
        <v>2.1</v>
      </c>
      <c r="I13" s="36">
        <v>2.1</v>
      </c>
      <c r="J13" s="36">
        <v>2.1</v>
      </c>
      <c r="K13" s="37">
        <v>2.6</v>
      </c>
      <c r="L13" s="37">
        <v>2.6</v>
      </c>
      <c r="M13" s="37">
        <v>2.6</v>
      </c>
      <c r="N13" s="37">
        <v>2.6</v>
      </c>
      <c r="O13" s="37">
        <v>2.6</v>
      </c>
      <c r="P13" s="37">
        <v>2.6</v>
      </c>
      <c r="Q13" s="37">
        <v>2.6</v>
      </c>
      <c r="R13" s="37">
        <v>2.6</v>
      </c>
      <c r="S13" s="38">
        <v>2.1</v>
      </c>
    </row>
    <row r="14" spans="1:19" x14ac:dyDescent="0.25">
      <c r="A14" s="97"/>
      <c r="B14" s="35" t="s">
        <v>47</v>
      </c>
      <c r="C14" s="36">
        <v>2.1</v>
      </c>
      <c r="D14" s="36">
        <v>2.1</v>
      </c>
      <c r="E14" s="36">
        <v>2.1</v>
      </c>
      <c r="F14" s="36">
        <v>2.1</v>
      </c>
      <c r="G14" s="36">
        <v>2.1</v>
      </c>
      <c r="H14" s="36">
        <v>2.1</v>
      </c>
      <c r="I14" s="36">
        <v>2.1</v>
      </c>
      <c r="J14" s="36">
        <v>2.1</v>
      </c>
      <c r="K14" s="37">
        <v>2.5</v>
      </c>
      <c r="L14" s="37">
        <v>2.5</v>
      </c>
      <c r="M14" s="37">
        <v>2.5</v>
      </c>
      <c r="N14" s="37">
        <v>2.5</v>
      </c>
      <c r="O14" s="37">
        <v>2.5</v>
      </c>
      <c r="P14" s="37">
        <v>2.5</v>
      </c>
      <c r="Q14" s="37">
        <v>2.5</v>
      </c>
      <c r="R14" s="37">
        <v>2.5</v>
      </c>
      <c r="S14" s="38">
        <v>2.1</v>
      </c>
    </row>
    <row r="15" spans="1:19" x14ac:dyDescent="0.25">
      <c r="A15" s="97"/>
      <c r="B15" s="35" t="s">
        <v>48</v>
      </c>
      <c r="C15" s="36">
        <v>8</v>
      </c>
      <c r="D15" s="36">
        <v>8</v>
      </c>
      <c r="E15" s="36">
        <v>8</v>
      </c>
      <c r="F15" s="36">
        <v>8</v>
      </c>
      <c r="G15" s="36">
        <v>8</v>
      </c>
      <c r="H15" s="36">
        <v>8</v>
      </c>
      <c r="I15" s="36">
        <v>8</v>
      </c>
      <c r="J15" s="36">
        <v>8</v>
      </c>
      <c r="K15" s="37">
        <v>8</v>
      </c>
      <c r="L15" s="37">
        <v>8</v>
      </c>
      <c r="M15" s="37">
        <v>8</v>
      </c>
      <c r="N15" s="37">
        <v>8</v>
      </c>
      <c r="O15" s="37">
        <v>8</v>
      </c>
      <c r="P15" s="37">
        <v>8</v>
      </c>
      <c r="Q15" s="37">
        <v>8</v>
      </c>
      <c r="R15" s="37">
        <v>8</v>
      </c>
      <c r="S15" s="38">
        <v>8</v>
      </c>
    </row>
    <row r="16" spans="1:19" x14ac:dyDescent="0.25">
      <c r="A16" s="97"/>
      <c r="B16" s="35" t="s">
        <v>49</v>
      </c>
      <c r="C16" s="36">
        <v>2.6</v>
      </c>
      <c r="D16" s="36">
        <v>2.6</v>
      </c>
      <c r="E16" s="36">
        <v>2.6</v>
      </c>
      <c r="F16" s="36">
        <v>2.6</v>
      </c>
      <c r="G16" s="36">
        <v>2.6</v>
      </c>
      <c r="H16" s="36">
        <v>2.6</v>
      </c>
      <c r="I16" s="36">
        <v>2.6</v>
      </c>
      <c r="J16" s="36">
        <v>2.6</v>
      </c>
      <c r="K16" s="37">
        <v>2.8</v>
      </c>
      <c r="L16" s="37">
        <v>2.8</v>
      </c>
      <c r="M16" s="37">
        <v>2.8</v>
      </c>
      <c r="N16" s="37">
        <v>2.8</v>
      </c>
      <c r="O16" s="37">
        <v>2.8</v>
      </c>
      <c r="P16" s="37">
        <v>2.8</v>
      </c>
      <c r="Q16" s="37">
        <v>2.8</v>
      </c>
      <c r="R16" s="37">
        <v>2.8</v>
      </c>
      <c r="S16" s="38">
        <v>2.6</v>
      </c>
    </row>
    <row r="17" spans="1:19" ht="15.75" thickBot="1" x14ac:dyDescent="0.3">
      <c r="A17" s="97"/>
      <c r="B17" s="39" t="s">
        <v>50</v>
      </c>
      <c r="C17" s="40">
        <v>20</v>
      </c>
      <c r="D17" s="40">
        <v>20</v>
      </c>
      <c r="E17" s="40">
        <v>20</v>
      </c>
      <c r="F17" s="40">
        <v>20</v>
      </c>
      <c r="G17" s="40">
        <v>20</v>
      </c>
      <c r="H17" s="40">
        <v>20</v>
      </c>
      <c r="I17" s="40">
        <v>20</v>
      </c>
      <c r="J17" s="40">
        <v>20</v>
      </c>
      <c r="K17" s="41">
        <v>20</v>
      </c>
      <c r="L17" s="41">
        <v>20</v>
      </c>
      <c r="M17" s="41">
        <v>20</v>
      </c>
      <c r="N17" s="41">
        <v>20</v>
      </c>
      <c r="O17" s="41">
        <v>20</v>
      </c>
      <c r="P17" s="41">
        <v>20</v>
      </c>
      <c r="Q17" s="41">
        <v>20</v>
      </c>
      <c r="R17" s="41">
        <v>20</v>
      </c>
      <c r="S17" s="42">
        <v>20</v>
      </c>
    </row>
    <row r="18" spans="1:19" x14ac:dyDescent="0.25">
      <c r="A18" s="97" t="s">
        <v>51</v>
      </c>
      <c r="B18" s="43" t="s">
        <v>42</v>
      </c>
      <c r="C18" s="44">
        <f>ROUND(C$5*C9,2)</f>
        <v>274.43</v>
      </c>
      <c r="D18" s="44">
        <f t="shared" ref="D18:S26" si="2">ROUND(D$5*D9,2)</f>
        <v>274.43</v>
      </c>
      <c r="E18" s="44">
        <f t="shared" si="2"/>
        <v>274.43</v>
      </c>
      <c r="F18" s="44">
        <f t="shared" si="2"/>
        <v>384.62</v>
      </c>
      <c r="G18" s="44">
        <f t="shared" si="2"/>
        <v>494.8</v>
      </c>
      <c r="H18" s="44">
        <f t="shared" si="2"/>
        <v>494.8</v>
      </c>
      <c r="I18" s="44">
        <f t="shared" si="2"/>
        <v>686.07</v>
      </c>
      <c r="J18" s="44">
        <f t="shared" si="2"/>
        <v>686.07</v>
      </c>
      <c r="K18" s="45">
        <f t="shared" si="2"/>
        <v>136.13</v>
      </c>
      <c r="L18" s="45">
        <f t="shared" si="2"/>
        <v>136.13</v>
      </c>
      <c r="M18" s="45">
        <f t="shared" si="2"/>
        <v>136.13</v>
      </c>
      <c r="N18" s="45">
        <f t="shared" si="2"/>
        <v>68.08</v>
      </c>
      <c r="O18" s="45">
        <f t="shared" si="2"/>
        <v>68.08</v>
      </c>
      <c r="P18" s="45">
        <f t="shared" si="2"/>
        <v>68.08</v>
      </c>
      <c r="Q18" s="45">
        <f t="shared" si="2"/>
        <v>68.08</v>
      </c>
      <c r="R18" s="45">
        <f t="shared" si="2"/>
        <v>68.08</v>
      </c>
      <c r="S18" s="46">
        <f t="shared" si="2"/>
        <v>51.98</v>
      </c>
    </row>
    <row r="19" spans="1:19" x14ac:dyDescent="0.25">
      <c r="A19" s="97"/>
      <c r="B19" s="47" t="s">
        <v>43</v>
      </c>
      <c r="C19" s="18">
        <f t="shared" ref="C19:R26" si="3">ROUND(C$5*C10,2)</f>
        <v>196.02</v>
      </c>
      <c r="D19" s="18">
        <f t="shared" si="3"/>
        <v>196.02</v>
      </c>
      <c r="E19" s="18">
        <f t="shared" si="3"/>
        <v>196.02</v>
      </c>
      <c r="F19" s="18">
        <f t="shared" si="3"/>
        <v>366.3</v>
      </c>
      <c r="G19" s="18">
        <f t="shared" si="3"/>
        <v>471.24</v>
      </c>
      <c r="H19" s="18">
        <f t="shared" si="3"/>
        <v>471.24</v>
      </c>
      <c r="I19" s="18">
        <f t="shared" si="3"/>
        <v>653.4</v>
      </c>
      <c r="J19" s="18">
        <f t="shared" si="3"/>
        <v>653.4</v>
      </c>
      <c r="K19" s="19">
        <f t="shared" si="3"/>
        <v>152.46</v>
      </c>
      <c r="L19" s="19">
        <f t="shared" si="3"/>
        <v>152.46</v>
      </c>
      <c r="M19" s="19">
        <f t="shared" si="3"/>
        <v>152.46</v>
      </c>
      <c r="N19" s="19">
        <f t="shared" si="3"/>
        <v>76.239999999999995</v>
      </c>
      <c r="O19" s="19">
        <f t="shared" si="3"/>
        <v>76.239999999999995</v>
      </c>
      <c r="P19" s="19">
        <f t="shared" si="3"/>
        <v>76.239999999999995</v>
      </c>
      <c r="Q19" s="19">
        <f t="shared" si="3"/>
        <v>76.239999999999995</v>
      </c>
      <c r="R19" s="19">
        <f t="shared" si="3"/>
        <v>76.239999999999995</v>
      </c>
      <c r="S19" s="48">
        <f t="shared" si="2"/>
        <v>24.75</v>
      </c>
    </row>
    <row r="20" spans="1:19" x14ac:dyDescent="0.25">
      <c r="A20" s="97"/>
      <c r="B20" s="47" t="s">
        <v>44</v>
      </c>
      <c r="C20" s="18">
        <f t="shared" si="3"/>
        <v>274.43</v>
      </c>
      <c r="D20" s="18">
        <f t="shared" si="2"/>
        <v>274.43</v>
      </c>
      <c r="E20" s="18">
        <f t="shared" si="2"/>
        <v>274.43</v>
      </c>
      <c r="F20" s="18">
        <f t="shared" si="2"/>
        <v>384.62</v>
      </c>
      <c r="G20" s="18">
        <f t="shared" si="2"/>
        <v>494.8</v>
      </c>
      <c r="H20" s="18">
        <f t="shared" si="2"/>
        <v>494.8</v>
      </c>
      <c r="I20" s="18">
        <f t="shared" si="2"/>
        <v>686.07</v>
      </c>
      <c r="J20" s="18">
        <f t="shared" si="2"/>
        <v>686.07</v>
      </c>
      <c r="K20" s="19">
        <f t="shared" si="2"/>
        <v>152.46</v>
      </c>
      <c r="L20" s="19">
        <f t="shared" si="2"/>
        <v>152.46</v>
      </c>
      <c r="M20" s="19">
        <f t="shared" si="2"/>
        <v>152.46</v>
      </c>
      <c r="N20" s="19">
        <f t="shared" si="2"/>
        <v>76.239999999999995</v>
      </c>
      <c r="O20" s="19">
        <f t="shared" si="2"/>
        <v>76.239999999999995</v>
      </c>
      <c r="P20" s="19">
        <f t="shared" si="2"/>
        <v>76.239999999999995</v>
      </c>
      <c r="Q20" s="19">
        <f t="shared" si="2"/>
        <v>76.239999999999995</v>
      </c>
      <c r="R20" s="19">
        <f t="shared" si="2"/>
        <v>76.239999999999995</v>
      </c>
      <c r="S20" s="48">
        <f t="shared" si="2"/>
        <v>51.98</v>
      </c>
    </row>
    <row r="21" spans="1:19" x14ac:dyDescent="0.25">
      <c r="A21" s="97"/>
      <c r="B21" s="47" t="s">
        <v>45</v>
      </c>
      <c r="C21" s="18">
        <f t="shared" si="3"/>
        <v>274.43</v>
      </c>
      <c r="D21" s="18">
        <f t="shared" si="2"/>
        <v>274.43</v>
      </c>
      <c r="E21" s="18">
        <f t="shared" si="2"/>
        <v>274.43</v>
      </c>
      <c r="F21" s="18">
        <f t="shared" si="2"/>
        <v>384.62</v>
      </c>
      <c r="G21" s="18">
        <f t="shared" si="2"/>
        <v>494.8</v>
      </c>
      <c r="H21" s="18">
        <f t="shared" si="2"/>
        <v>494.8</v>
      </c>
      <c r="I21" s="18">
        <f t="shared" si="2"/>
        <v>686.07</v>
      </c>
      <c r="J21" s="18">
        <f t="shared" si="2"/>
        <v>686.07</v>
      </c>
      <c r="K21" s="19">
        <f t="shared" si="2"/>
        <v>136.13</v>
      </c>
      <c r="L21" s="19">
        <f t="shared" si="2"/>
        <v>136.13</v>
      </c>
      <c r="M21" s="19">
        <f t="shared" si="2"/>
        <v>136.13</v>
      </c>
      <c r="N21" s="19">
        <f t="shared" si="2"/>
        <v>68.08</v>
      </c>
      <c r="O21" s="19">
        <f t="shared" si="2"/>
        <v>68.08</v>
      </c>
      <c r="P21" s="19">
        <f t="shared" si="2"/>
        <v>68.08</v>
      </c>
      <c r="Q21" s="19">
        <f t="shared" si="2"/>
        <v>68.08</v>
      </c>
      <c r="R21" s="19">
        <f t="shared" si="2"/>
        <v>68.08</v>
      </c>
      <c r="S21" s="48">
        <f t="shared" si="2"/>
        <v>51.98</v>
      </c>
    </row>
    <row r="22" spans="1:19" x14ac:dyDescent="0.25">
      <c r="A22" s="97"/>
      <c r="B22" s="47" t="s">
        <v>46</v>
      </c>
      <c r="C22" s="18">
        <f t="shared" si="3"/>
        <v>274.43</v>
      </c>
      <c r="D22" s="18">
        <f t="shared" si="2"/>
        <v>274.43</v>
      </c>
      <c r="E22" s="18">
        <f t="shared" si="2"/>
        <v>274.43</v>
      </c>
      <c r="F22" s="18">
        <f t="shared" si="2"/>
        <v>384.62</v>
      </c>
      <c r="G22" s="18">
        <f t="shared" si="2"/>
        <v>494.8</v>
      </c>
      <c r="H22" s="18">
        <f t="shared" si="2"/>
        <v>494.8</v>
      </c>
      <c r="I22" s="18">
        <f t="shared" si="2"/>
        <v>686.07</v>
      </c>
      <c r="J22" s="18">
        <f t="shared" si="2"/>
        <v>686.07</v>
      </c>
      <c r="K22" s="19">
        <f t="shared" si="2"/>
        <v>141.57</v>
      </c>
      <c r="L22" s="19">
        <f t="shared" si="2"/>
        <v>141.57</v>
      </c>
      <c r="M22" s="19">
        <f t="shared" si="2"/>
        <v>141.57</v>
      </c>
      <c r="N22" s="19">
        <f t="shared" si="2"/>
        <v>70.8</v>
      </c>
      <c r="O22" s="19">
        <f t="shared" si="2"/>
        <v>70.8</v>
      </c>
      <c r="P22" s="19">
        <f t="shared" si="2"/>
        <v>70.8</v>
      </c>
      <c r="Q22" s="19">
        <f t="shared" si="2"/>
        <v>70.8</v>
      </c>
      <c r="R22" s="19">
        <f t="shared" si="2"/>
        <v>70.8</v>
      </c>
      <c r="S22" s="48">
        <f t="shared" si="2"/>
        <v>51.98</v>
      </c>
    </row>
    <row r="23" spans="1:19" x14ac:dyDescent="0.25">
      <c r="A23" s="97"/>
      <c r="B23" s="47" t="s">
        <v>47</v>
      </c>
      <c r="C23" s="18">
        <f t="shared" si="3"/>
        <v>205.82</v>
      </c>
      <c r="D23" s="18">
        <f t="shared" si="2"/>
        <v>205.82</v>
      </c>
      <c r="E23" s="18">
        <f t="shared" si="2"/>
        <v>205.82</v>
      </c>
      <c r="F23" s="18">
        <f t="shared" si="2"/>
        <v>384.62</v>
      </c>
      <c r="G23" s="18">
        <f t="shared" si="2"/>
        <v>494.8</v>
      </c>
      <c r="H23" s="18">
        <f t="shared" si="2"/>
        <v>494.8</v>
      </c>
      <c r="I23" s="18">
        <f t="shared" si="2"/>
        <v>686.07</v>
      </c>
      <c r="J23" s="18">
        <f t="shared" si="2"/>
        <v>686.07</v>
      </c>
      <c r="K23" s="19">
        <f t="shared" si="2"/>
        <v>136.13</v>
      </c>
      <c r="L23" s="19">
        <f t="shared" si="2"/>
        <v>136.13</v>
      </c>
      <c r="M23" s="19">
        <f t="shared" si="2"/>
        <v>136.13</v>
      </c>
      <c r="N23" s="19">
        <f t="shared" si="2"/>
        <v>68.08</v>
      </c>
      <c r="O23" s="19">
        <f t="shared" si="2"/>
        <v>68.08</v>
      </c>
      <c r="P23" s="19">
        <f t="shared" si="2"/>
        <v>68.08</v>
      </c>
      <c r="Q23" s="19">
        <f t="shared" si="2"/>
        <v>68.08</v>
      </c>
      <c r="R23" s="19">
        <f t="shared" si="2"/>
        <v>68.08</v>
      </c>
      <c r="S23" s="48">
        <f t="shared" si="2"/>
        <v>51.98</v>
      </c>
    </row>
    <row r="24" spans="1:19" x14ac:dyDescent="0.25">
      <c r="A24" s="97"/>
      <c r="B24" s="47" t="s">
        <v>48</v>
      </c>
      <c r="C24" s="18">
        <f t="shared" si="3"/>
        <v>784.08</v>
      </c>
      <c r="D24" s="18">
        <f t="shared" si="2"/>
        <v>784.08</v>
      </c>
      <c r="E24" s="18">
        <f t="shared" si="2"/>
        <v>784.08</v>
      </c>
      <c r="F24" s="18">
        <f t="shared" si="2"/>
        <v>1465.2</v>
      </c>
      <c r="G24" s="18">
        <f t="shared" si="2"/>
        <v>1884.96</v>
      </c>
      <c r="H24" s="18">
        <f t="shared" si="2"/>
        <v>1884.96</v>
      </c>
      <c r="I24" s="18">
        <f t="shared" si="2"/>
        <v>2613.6</v>
      </c>
      <c r="J24" s="18">
        <f t="shared" si="2"/>
        <v>2613.6</v>
      </c>
      <c r="K24" s="19">
        <f t="shared" si="2"/>
        <v>435.6</v>
      </c>
      <c r="L24" s="19">
        <f t="shared" si="2"/>
        <v>435.6</v>
      </c>
      <c r="M24" s="19">
        <f t="shared" si="2"/>
        <v>435.6</v>
      </c>
      <c r="N24" s="19">
        <f t="shared" si="2"/>
        <v>217.84</v>
      </c>
      <c r="O24" s="19">
        <f t="shared" si="2"/>
        <v>217.84</v>
      </c>
      <c r="P24" s="19">
        <f t="shared" si="2"/>
        <v>217.84</v>
      </c>
      <c r="Q24" s="19">
        <f t="shared" si="2"/>
        <v>217.84</v>
      </c>
      <c r="R24" s="19">
        <f t="shared" si="2"/>
        <v>217.84</v>
      </c>
      <c r="S24" s="48">
        <f t="shared" si="2"/>
        <v>198</v>
      </c>
    </row>
    <row r="25" spans="1:19" x14ac:dyDescent="0.25">
      <c r="A25" s="97"/>
      <c r="B25" s="47" t="s">
        <v>49</v>
      </c>
      <c r="C25" s="18">
        <f t="shared" si="3"/>
        <v>254.83</v>
      </c>
      <c r="D25" s="18">
        <f t="shared" si="2"/>
        <v>254.83</v>
      </c>
      <c r="E25" s="18">
        <f t="shared" si="2"/>
        <v>254.83</v>
      </c>
      <c r="F25" s="18">
        <f t="shared" si="2"/>
        <v>476.19</v>
      </c>
      <c r="G25" s="18">
        <f t="shared" si="2"/>
        <v>612.61</v>
      </c>
      <c r="H25" s="18">
        <f t="shared" si="2"/>
        <v>612.61</v>
      </c>
      <c r="I25" s="18">
        <f t="shared" si="2"/>
        <v>849.42</v>
      </c>
      <c r="J25" s="18">
        <f t="shared" si="2"/>
        <v>849.42</v>
      </c>
      <c r="K25" s="19">
        <f t="shared" si="2"/>
        <v>152.46</v>
      </c>
      <c r="L25" s="19">
        <f t="shared" si="2"/>
        <v>152.46</v>
      </c>
      <c r="M25" s="19">
        <f t="shared" si="2"/>
        <v>152.46</v>
      </c>
      <c r="N25" s="19">
        <f t="shared" si="2"/>
        <v>76.239999999999995</v>
      </c>
      <c r="O25" s="19">
        <f t="shared" si="2"/>
        <v>76.239999999999995</v>
      </c>
      <c r="P25" s="19">
        <f t="shared" si="2"/>
        <v>76.239999999999995</v>
      </c>
      <c r="Q25" s="19">
        <f t="shared" si="2"/>
        <v>76.239999999999995</v>
      </c>
      <c r="R25" s="19">
        <f t="shared" si="2"/>
        <v>76.239999999999995</v>
      </c>
      <c r="S25" s="48">
        <f t="shared" si="2"/>
        <v>64.349999999999994</v>
      </c>
    </row>
    <row r="26" spans="1:19" ht="15.75" thickBot="1" x14ac:dyDescent="0.3">
      <c r="A26" s="97"/>
      <c r="B26" s="49" t="s">
        <v>50</v>
      </c>
      <c r="C26" s="50">
        <f t="shared" si="3"/>
        <v>1960.2</v>
      </c>
      <c r="D26" s="50">
        <f t="shared" si="2"/>
        <v>1960.2</v>
      </c>
      <c r="E26" s="50">
        <f t="shared" si="2"/>
        <v>1960.2</v>
      </c>
      <c r="F26" s="50">
        <f t="shared" si="2"/>
        <v>3663</v>
      </c>
      <c r="G26" s="50">
        <f t="shared" si="2"/>
        <v>4712.3999999999996</v>
      </c>
      <c r="H26" s="50">
        <f t="shared" si="2"/>
        <v>4712.3999999999996</v>
      </c>
      <c r="I26" s="50">
        <f t="shared" si="2"/>
        <v>6534</v>
      </c>
      <c r="J26" s="50">
        <f t="shared" si="2"/>
        <v>6534</v>
      </c>
      <c r="K26" s="51">
        <f t="shared" si="2"/>
        <v>1089</v>
      </c>
      <c r="L26" s="51">
        <f t="shared" si="2"/>
        <v>1089</v>
      </c>
      <c r="M26" s="51">
        <f t="shared" si="2"/>
        <v>1089</v>
      </c>
      <c r="N26" s="51">
        <f t="shared" si="2"/>
        <v>544.6</v>
      </c>
      <c r="O26" s="51">
        <f t="shared" si="2"/>
        <v>544.6</v>
      </c>
      <c r="P26" s="51">
        <f t="shared" si="2"/>
        <v>544.6</v>
      </c>
      <c r="Q26" s="51">
        <f t="shared" si="2"/>
        <v>544.6</v>
      </c>
      <c r="R26" s="51">
        <f t="shared" si="2"/>
        <v>544.6</v>
      </c>
      <c r="S26" s="52">
        <f t="shared" si="2"/>
        <v>495</v>
      </c>
    </row>
  </sheetData>
  <mergeCells count="2">
    <mergeCell ref="A9:A17"/>
    <mergeCell ref="A18:A26"/>
  </mergeCells>
  <dataValidations count="1">
    <dataValidation allowBlank="1" showErrorMessage="1" sqref="B18:B26 B5:S17" xr:uid="{FF1BB083-312C-4BCB-AA0E-E7D2D31E53C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2 - szkoły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2025-04-08T08:17:02Z</dcterms:created>
  <dcterms:modified xsi:type="dcterms:W3CDTF">2025-04-10T08:27:02Z</dcterms:modified>
</cp:coreProperties>
</file>